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tabRatio="942" activeTab="6"/>
  </bookViews>
  <sheets>
    <sheet name="收支" sheetId="1" r:id="rId1"/>
    <sheet name="收入" sheetId="2" r:id="rId2"/>
    <sheet name="收入-2" sheetId="3" r:id="rId3"/>
    <sheet name="支出" sheetId="4" r:id="rId4"/>
    <sheet name="支出-2" sheetId="5" r:id="rId5"/>
    <sheet name="三公表" sheetId="6" r:id="rId6"/>
    <sheet name="财支(2)" sheetId="7" r:id="rId7"/>
  </sheets>
  <definedNames>
    <definedName name="_xlnm.Print_Area" localSheetId="6">#N/A</definedName>
    <definedName name="_xlnm.Print_Area" localSheetId="5">#N/A</definedName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3">#N/A</definedName>
    <definedName name="_xlnm.Print_Area" localSheetId="4">#N/A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<sst xmlns="http://schemas.openxmlformats.org/spreadsheetml/2006/main" count="335" uniqueCount="129">
  <si>
    <t>预算01表</t>
  </si>
  <si>
    <t>收支预算总表</t>
  </si>
  <si>
    <t/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</si>
  <si>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</si>
  <si>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</si>
  <si>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</si>
  <si>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</si>
  <si>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</si>
  <si>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</si>
  <si>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</si>
  <si>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</si>
  <si>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</si>
  <si>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</si>
  <si>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</si>
  <si>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</si>
  <si>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</si>
  <si>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</si>
  <si>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</si>
  <si>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</si>
  <si>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</si>
  <si>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</si>
  <si>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</si>
  <si>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</si>
  <si>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</si>
  <si>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</si>
  <si>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</si>
  <si>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</si>
  <si>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</si>
  <si>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</si>
  <si>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</si>
  <si>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</si>
  <si>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</si>
  <si>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</si>
  <si>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</si>
  <si>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</si>
  <si>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</si>
  <si>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</si>
  <si>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</si>
  <si>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</si>
  <si>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</si>
  <si>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</si>
  <si>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</si>
  <si>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</si>
  <si>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单位:国土局</t>
  </si>
  <si>
    <t>单位编码</t>
  </si>
  <si>
    <t>科目</t>
  </si>
  <si>
    <t>单位名称（科目）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</si>
  <si>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</si>
  <si>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</si>
  <si>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</si>
  <si>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</si>
  <si>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</si>
  <si>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</si>
  <si>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</si>
  <si>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</si>
  <si>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</si>
  <si>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</si>
  <si>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</si>
  <si>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</si>
  <si>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</si>
  <si>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</si>
  <si>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</si>
  <si>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</si>
  <si>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</si>
  <si>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</si>
  <si>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</si>
  <si>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</si>
  <si>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701181</t>
  </si>
  <si>
    <t>国土局</t>
  </si>
  <si>
    <t xml:space="preserve">  701181001</t>
  </si>
  <si>
    <t xml:space="preserve">  国土局机关</t>
  </si>
  <si>
    <t xml:space="preserve">    701181001</t>
  </si>
  <si>
    <t>208</t>
  </si>
  <si>
    <t>05</t>
  </si>
  <si>
    <t>01</t>
  </si>
  <si>
    <t xml:space="preserve">    归口管理的行政单位离退休</t>
  </si>
  <si>
    <t>220</t>
  </si>
  <si>
    <t xml:space="preserve">    行政运行（国土资源事务）</t>
  </si>
  <si>
    <t>预算02表-1</t>
  </si>
  <si>
    <t>收入预算分科目明细表</t>
  </si>
  <si>
    <t>科目名称</t>
  </si>
  <si>
    <t>预算03表</t>
  </si>
  <si>
    <t>支出预算总表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</si>
  <si>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</si>
  <si>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</si>
  <si>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</si>
  <si>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</si>
  <si>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</si>
  <si>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</si>
  <si>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</si>
  <si>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</si>
  <si>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</si>
  <si>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</si>
  <si>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</si>
  <si>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02</t>
  </si>
  <si>
    <t xml:space="preserve">    一般行政管理事务（国土资源事务）</t>
  </si>
  <si>
    <t>03</t>
  </si>
  <si>
    <t xml:space="preserve">    机关服务（国土资源事务）</t>
  </si>
  <si>
    <t>预算03表-1</t>
  </si>
  <si>
    <t>支出预算分科目明细表</t>
  </si>
  <si>
    <t>科目编码</t>
  </si>
  <si>
    <t>支出功能分类</t>
  </si>
  <si>
    <t>对个人和家庭的补助支出</t>
  </si>
  <si>
    <t>社会保障和就业支出</t>
  </si>
  <si>
    <t xml:space="preserve">  行政事业单位离退休</t>
  </si>
  <si>
    <t xml:space="preserve">  208</t>
  </si>
  <si>
    <t xml:space="preserve">  05</t>
  </si>
  <si>
    <t>国土海洋气象等支出</t>
  </si>
  <si>
    <t xml:space="preserve">  国土资源事务</t>
  </si>
  <si>
    <t xml:space="preserve">  220</t>
  </si>
  <si>
    <t xml:space="preserve">  01</t>
  </si>
  <si>
    <t>预算05表</t>
  </si>
  <si>
    <t>“三公经费”支出预算表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</si>
  <si>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</si>
  <si>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</si>
  <si>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</si>
  <si>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</si>
  <si>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</si>
  <si>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</si>
  <si>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</si>
  <si>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 xml:space="preserve">    220</t>
  </si>
  <si>
    <t xml:space="preserve">    国土海洋气象等支出</t>
  </si>
  <si>
    <t xml:space="preserve">      01</t>
  </si>
  <si>
    <t xml:space="preserve">      国土资源事务</t>
  </si>
  <si>
    <t xml:space="preserve">        701181001</t>
  </si>
  <si>
    <t xml:space="preserve">        国土局机关</t>
  </si>
  <si>
    <t>预算07-1表</t>
  </si>
  <si>
    <t>财政拨款支出预算分科目明细表</t>
  </si>
  <si>
    <t xml:space="preserve">    208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</si>
</sst>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_ "/>
  </numFmts>
  <fonts count="25"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18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" vertical="center" wrapText="1"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4" fontId="2" fillId="0" borderId="9" xfId="0" applyNumberFormat="1" applyFont="1" applyFill="1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40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horizontal="left" vertical="center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>
      <alignment/>
    </xf>
    <xf numFmtId="40" fontId="2" fillId="0" borderId="16" xfId="0" applyNumberFormat="1" applyFont="1" applyFill="1" applyBorder="1" applyAlignment="1">
      <alignment horizontal="right" vertical="center" wrapText="1"/>
    </xf>
    <xf numFmtId="40" fontId="2" fillId="0" borderId="16" xfId="0" applyNumberFormat="1" applyFont="1" applyFill="1" applyBorder="1" applyAlignment="1" applyProtection="1">
      <alignment horizontal="right" wrapText="1"/>
      <protection/>
    </xf>
    <xf numFmtId="40" fontId="2" fillId="0" borderId="16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workbookViewId="0" topLeftCell="A1">
      <selection activeCell="F9" sqref="A1:F55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40" t="s">
        <v>0</v>
      </c>
    </row>
    <row r="2" spans="1:6" ht="29.25" customHeight="1">
      <c r="A2" s="39" t="s">
        <v>1</v>
      </c>
      <c r="B2" s="34"/>
      <c r="C2" s="34"/>
      <c r="D2" s="34"/>
      <c r="E2" s="51"/>
      <c r="F2" s="52"/>
    </row>
    <row r="3" spans="1:6" ht="19.5" customHeight="1">
      <c r="A3" s="35" t="s">
        <v>2</v>
      </c>
      <c r="F3" s="40" t="s">
        <v>3</v>
      </c>
    </row>
    <row r="4" spans="1:6" ht="18.75" customHeight="1">
      <c r="A4" s="5" t="s">
        <v>4</v>
      </c>
      <c r="B4" s="6"/>
      <c r="C4" s="6" t="s">
        <v>5</v>
      </c>
      <c r="D4" s="6"/>
      <c r="E4" s="6"/>
      <c r="F4" s="5"/>
    </row>
    <row r="5" spans="1:6" ht="18.75" customHeight="1">
      <c r="A5" s="8" t="s">
        <v>6</v>
      </c>
      <c r="B5" s="11" t="s">
        <v>7</v>
      </c>
      <c r="C5" s="8" t="s">
        <v>8</v>
      </c>
      <c r="D5" s="11" t="s">
        <v>7</v>
      </c>
      <c r="E5" s="29" t="s">
        <v>9</v>
      </c>
      <c r="F5" s="11" t="s">
        <v>7</v>
      </c>
    </row>
    <row r="6" spans="1:7" ht="18.75" customHeight="1">
      <c r="A6" s="53" t="s">
        <v>10</v>
      </c>
      <c r="B6" s="54">
        <f>'收入'!G7</f>
        <v>5237215</v>
      </c>
      <c r="C6" s="55" t="s">
        <v>11</v>
      </c>
      <c r="D6" s="15">
        <f>'支出'!G7</f>
        <v>5030815</v>
      </c>
      <c r="E6" s="55" t="str">
        <f>'支出-2'!D8</f>
        <v>社会保障和就业支出</v>
      </c>
      <c r="F6" s="56">
        <f>'支出-2'!E8</f>
        <v>619080</v>
      </c>
      <c r="G6" s="3"/>
    </row>
    <row r="7" spans="1:7" ht="18.75" customHeight="1">
      <c r="A7" s="53" t="s">
        <v>12</v>
      </c>
      <c r="B7" s="54">
        <f>'收入'!H7</f>
        <v>4037215</v>
      </c>
      <c r="C7" s="55" t="s">
        <v>13</v>
      </c>
      <c r="D7" s="57">
        <f>'支出'!H7</f>
        <v>3437329</v>
      </c>
      <c r="E7" s="55" t="str">
        <f>'支出-2'!D9</f>
        <v>  行政事业单位离退休</v>
      </c>
      <c r="F7" s="56">
        <f>'支出-2'!E9</f>
        <v>619080</v>
      </c>
      <c r="G7" s="3"/>
    </row>
    <row r="8" spans="1:8" ht="18.75" customHeight="1">
      <c r="A8" s="53" t="s">
        <v>14</v>
      </c>
      <c r="B8" s="15">
        <f>'收入'!I7</f>
        <v>0</v>
      </c>
      <c r="C8" s="55" t="s">
        <v>15</v>
      </c>
      <c r="D8" s="15">
        <f>'支出'!I7</f>
        <v>593850</v>
      </c>
      <c r="E8" s="55" t="str">
        <f>'支出-2'!D10</f>
        <v>    归口管理的行政单位离退休</v>
      </c>
      <c r="F8" s="56">
        <f>'支出-2'!E10</f>
        <v>619080</v>
      </c>
      <c r="G8" s="3"/>
      <c r="H8" s="3"/>
    </row>
    <row r="9" spans="1:8" ht="18.75" customHeight="1">
      <c r="A9" s="58" t="s">
        <v>16</v>
      </c>
      <c r="B9" s="56">
        <f>'收入'!J7</f>
        <v>0</v>
      </c>
      <c r="C9" s="55" t="s">
        <v>17</v>
      </c>
      <c r="D9" s="57">
        <f>'支出'!J7</f>
        <v>999636</v>
      </c>
      <c r="E9" s="55" t="str">
        <f>'支出-2'!D11</f>
        <v>国土海洋气象等支出</v>
      </c>
      <c r="F9" s="56">
        <f>'支出-2'!E11</f>
        <v>4618135</v>
      </c>
      <c r="G9" s="3"/>
      <c r="H9" s="3"/>
    </row>
    <row r="10" spans="1:7" ht="18.75" customHeight="1">
      <c r="A10" s="58" t="s">
        <v>18</v>
      </c>
      <c r="B10" s="15">
        <f>'收入'!K7</f>
        <v>0</v>
      </c>
      <c r="C10" s="55" t="s">
        <v>19</v>
      </c>
      <c r="D10" s="56">
        <f>'支出'!K7</f>
        <v>0</v>
      </c>
      <c r="E10" s="55" t="str">
        <f>'支出-2'!D12</f>
        <v>  国土资源事务</v>
      </c>
      <c r="F10" s="56">
        <f>'支出-2'!E12</f>
        <v>4618135</v>
      </c>
      <c r="G10" s="3"/>
    </row>
    <row r="11" spans="1:7" ht="18.75" customHeight="1">
      <c r="A11" s="58" t="s">
        <v>20</v>
      </c>
      <c r="B11" s="59">
        <f>'收入'!L7</f>
        <v>0</v>
      </c>
      <c r="C11" s="55" t="s">
        <v>21</v>
      </c>
      <c r="D11" s="15">
        <f>'支出'!L7</f>
        <v>206400</v>
      </c>
      <c r="E11" s="55" t="str">
        <f>'支出-2'!D13</f>
        <v>    行政运行（国土资源事务）</v>
      </c>
      <c r="F11" s="56">
        <f>'支出-2'!E13</f>
        <v>4417285</v>
      </c>
      <c r="G11" s="3"/>
    </row>
    <row r="12" spans="1:7" ht="18.75" customHeight="1">
      <c r="A12" s="58" t="s">
        <v>22</v>
      </c>
      <c r="B12" s="57">
        <f>'收入'!M7</f>
        <v>0</v>
      </c>
      <c r="C12" s="55" t="s">
        <v>13</v>
      </c>
      <c r="D12" s="59">
        <f>'支出'!M7</f>
        <v>0</v>
      </c>
      <c r="E12" s="55" t="str">
        <f>'支出-2'!D14</f>
        <v>    一般行政管理事务（国土资源事务）</v>
      </c>
      <c r="F12" s="56">
        <f>'支出-2'!E14</f>
        <v>102850</v>
      </c>
      <c r="G12" s="3"/>
    </row>
    <row r="13" spans="1:7" ht="18.75" customHeight="1">
      <c r="A13" s="58" t="s">
        <v>23</v>
      </c>
      <c r="B13" s="56">
        <f>'收入'!N7</f>
        <v>0</v>
      </c>
      <c r="C13" s="55" t="s">
        <v>15</v>
      </c>
      <c r="D13" s="57">
        <f>'支出'!N7</f>
        <v>0</v>
      </c>
      <c r="E13" s="55" t="str">
        <f>'支出-2'!D15</f>
        <v>    机关服务（国土资源事务）</v>
      </c>
      <c r="F13" s="56">
        <f>'支出-2'!E15</f>
        <v>98000</v>
      </c>
      <c r="G13" s="3"/>
    </row>
    <row r="14" spans="1:7" ht="18.75" customHeight="1">
      <c r="A14" s="58" t="s">
        <v>24</v>
      </c>
      <c r="B14" s="56">
        <f>'收入'!O7</f>
        <v>0</v>
      </c>
      <c r="C14" s="55" t="s">
        <v>17</v>
      </c>
      <c r="D14" s="56">
        <f>'支出'!O7</f>
        <v>206400</v>
      </c>
      <c r="E14" s="55">
        <f>'支出-2'!D16</f>
        <v>0</v>
      </c>
      <c r="F14" s="56">
        <f>'支出-2'!E16</f>
        <v>0</v>
      </c>
      <c r="G14" s="3"/>
    </row>
    <row r="15" spans="1:8" ht="18.75" customHeight="1">
      <c r="A15" s="58" t="s">
        <v>25</v>
      </c>
      <c r="B15" s="15">
        <f>'收入'!P7</f>
        <v>0</v>
      </c>
      <c r="C15" s="55" t="s">
        <v>26</v>
      </c>
      <c r="D15" s="56">
        <f>'支出'!P7</f>
        <v>0</v>
      </c>
      <c r="E15" s="55">
        <f>'支出-2'!D17</f>
        <v>0</v>
      </c>
      <c r="F15" s="56">
        <f>'支出-2'!E17</f>
        <v>0</v>
      </c>
      <c r="G15" s="3"/>
      <c r="H15" s="3"/>
    </row>
    <row r="16" spans="1:7" ht="18.75" customHeight="1">
      <c r="A16" s="58"/>
      <c r="B16" s="59"/>
      <c r="C16" s="55" t="s">
        <v>19</v>
      </c>
      <c r="D16" s="56">
        <f>'支出'!Q7</f>
        <v>0</v>
      </c>
      <c r="E16" s="55">
        <f>'支出-2'!D18</f>
        <v>0</v>
      </c>
      <c r="F16" s="56">
        <f>'支出-2'!E18</f>
        <v>0</v>
      </c>
      <c r="G16" s="3"/>
    </row>
    <row r="17" spans="1:7" ht="18.75" customHeight="1">
      <c r="A17" s="58"/>
      <c r="B17" s="59"/>
      <c r="C17" s="55" t="s">
        <v>27</v>
      </c>
      <c r="D17" s="15">
        <f>'支出'!R7</f>
        <v>0</v>
      </c>
      <c r="E17" s="55">
        <f>'支出-2'!D19</f>
        <v>0</v>
      </c>
      <c r="F17" s="56">
        <f>'支出-2'!E19</f>
        <v>0</v>
      </c>
      <c r="G17" s="3"/>
    </row>
    <row r="18" spans="1:6" ht="18.75" customHeight="1">
      <c r="A18" s="53"/>
      <c r="B18" s="59"/>
      <c r="C18" s="60" t="s">
        <v>28</v>
      </c>
      <c r="D18" s="59">
        <f>'支出'!S7</f>
        <v>0</v>
      </c>
      <c r="E18" s="55">
        <f>'支出-2'!D20</f>
        <v>0</v>
      </c>
      <c r="F18" s="56">
        <f>'支出-2'!E20</f>
        <v>0</v>
      </c>
    </row>
    <row r="19" spans="1:7" ht="18.75" customHeight="1">
      <c r="A19" s="61"/>
      <c r="B19" s="15"/>
      <c r="C19" s="60" t="s">
        <v>29</v>
      </c>
      <c r="D19" s="57">
        <f>'支出'!T7</f>
        <v>0</v>
      </c>
      <c r="E19" s="55">
        <f>'支出-2'!D21</f>
        <v>0</v>
      </c>
      <c r="F19" s="56">
        <f>'支出-2'!E21</f>
        <v>0</v>
      </c>
      <c r="G19" s="3"/>
    </row>
    <row r="20" spans="1:7" ht="18.75" customHeight="1">
      <c r="A20" s="62"/>
      <c r="B20" s="63"/>
      <c r="C20" s="60" t="s">
        <v>30</v>
      </c>
      <c r="D20" s="15">
        <f>'支出'!U7</f>
        <v>0</v>
      </c>
      <c r="E20" s="55">
        <f>'支出-2'!D22</f>
        <v>0</v>
      </c>
      <c r="F20" s="56">
        <f>'支出-2'!E22</f>
        <v>0</v>
      </c>
      <c r="G20" s="3"/>
    </row>
    <row r="21" spans="1:7" ht="18.75" customHeight="1">
      <c r="A21" s="64"/>
      <c r="B21" s="65"/>
      <c r="C21" s="61"/>
      <c r="D21" s="66"/>
      <c r="E21" s="55">
        <f>'支出-2'!D23</f>
        <v>0</v>
      </c>
      <c r="F21" s="56">
        <f>'支出-2'!E23</f>
        <v>0</v>
      </c>
      <c r="G21" s="3"/>
    </row>
    <row r="22" spans="1:7" ht="19.5" customHeight="1">
      <c r="A22" s="67"/>
      <c r="B22" s="63"/>
      <c r="C22" s="61"/>
      <c r="D22" s="63"/>
      <c r="E22" s="55">
        <f>'支出-2'!D24</f>
        <v>0</v>
      </c>
      <c r="F22" s="56">
        <f>'支出-2'!E24</f>
        <v>0</v>
      </c>
      <c r="G22" s="3"/>
    </row>
    <row r="23" spans="1:7" ht="19.5" customHeight="1">
      <c r="A23" s="53"/>
      <c r="B23" s="63"/>
      <c r="C23" s="61"/>
      <c r="D23" s="63"/>
      <c r="E23" s="55">
        <f>'支出-2'!D25</f>
        <v>0</v>
      </c>
      <c r="F23" s="56">
        <f>'支出-2'!E25</f>
        <v>0</v>
      </c>
      <c r="G23" s="3"/>
    </row>
    <row r="24" spans="1:8" ht="19.5" customHeight="1">
      <c r="A24" s="53"/>
      <c r="B24" s="63"/>
      <c r="C24" s="61"/>
      <c r="D24" s="63"/>
      <c r="E24" s="55">
        <f>'支出-2'!D26</f>
        <v>0</v>
      </c>
      <c r="F24" s="56">
        <f>'支出-2'!E26</f>
        <v>0</v>
      </c>
      <c r="G24" s="3"/>
      <c r="H24" s="3"/>
    </row>
    <row r="25" spans="1:7" ht="19.5" customHeight="1">
      <c r="A25" s="53"/>
      <c r="B25" s="63"/>
      <c r="C25" s="61"/>
      <c r="D25" s="63"/>
      <c r="E25" s="55">
        <f>'支出-2'!D27</f>
        <v>0</v>
      </c>
      <c r="F25" s="56">
        <f>'支出-2'!E27</f>
        <v>0</v>
      </c>
      <c r="G25" s="3"/>
    </row>
    <row r="26" spans="1:7" ht="19.5" customHeight="1">
      <c r="A26" s="53"/>
      <c r="B26" s="63"/>
      <c r="C26" s="61"/>
      <c r="D26" s="63"/>
      <c r="E26" s="55">
        <f>'支出-2'!D28</f>
        <v>0</v>
      </c>
      <c r="F26" s="56">
        <f>'支出-2'!E28</f>
        <v>0</v>
      </c>
      <c r="G26" s="3"/>
    </row>
    <row r="27" spans="1:7" ht="19.5" customHeight="1">
      <c r="A27" s="53"/>
      <c r="B27" s="68"/>
      <c r="C27" s="61"/>
      <c r="D27" s="63"/>
      <c r="E27" s="55">
        <f>'支出-2'!D29</f>
        <v>0</v>
      </c>
      <c r="F27" s="56">
        <f>'支出-2'!E29</f>
        <v>0</v>
      </c>
      <c r="G27" s="3"/>
    </row>
    <row r="28" spans="1:7" ht="19.5" customHeight="1">
      <c r="A28" s="53"/>
      <c r="B28" s="68"/>
      <c r="C28" s="61"/>
      <c r="D28" s="63"/>
      <c r="E28" s="55">
        <f>'支出-2'!D30</f>
        <v>0</v>
      </c>
      <c r="F28" s="56">
        <f>'支出-2'!E30</f>
        <v>0</v>
      </c>
      <c r="G28" s="3"/>
    </row>
    <row r="29" spans="1:7" ht="19.5" customHeight="1">
      <c r="A29" s="53"/>
      <c r="B29" s="68"/>
      <c r="C29" s="61"/>
      <c r="D29" s="63"/>
      <c r="E29" s="55">
        <f>'支出-2'!D31</f>
        <v>0</v>
      </c>
      <c r="F29" s="56">
        <f>'支出-2'!E31</f>
        <v>0</v>
      </c>
      <c r="G29" s="3"/>
    </row>
    <row r="30" spans="1:7" ht="19.5" customHeight="1">
      <c r="A30" s="53"/>
      <c r="B30" s="68"/>
      <c r="C30" s="61"/>
      <c r="D30" s="63"/>
      <c r="E30" s="55">
        <f>'支出-2'!D32</f>
        <v>0</v>
      </c>
      <c r="F30" s="56">
        <f>'支出-2'!E32</f>
        <v>0</v>
      </c>
      <c r="G30" s="3"/>
    </row>
    <row r="31" spans="1:7" ht="19.5" customHeight="1">
      <c r="A31" s="53"/>
      <c r="B31" s="68"/>
      <c r="C31" s="61"/>
      <c r="D31" s="63"/>
      <c r="E31" s="55">
        <f>'支出-2'!D33</f>
        <v>0</v>
      </c>
      <c r="F31" s="56">
        <f>'支出-2'!E33</f>
        <v>0</v>
      </c>
      <c r="G31" s="3"/>
    </row>
    <row r="32" spans="1:7" ht="19.5" customHeight="1">
      <c r="A32" s="53"/>
      <c r="B32" s="68"/>
      <c r="C32" s="61"/>
      <c r="D32" s="63"/>
      <c r="E32" s="55">
        <f>'支出-2'!D34</f>
        <v>0</v>
      </c>
      <c r="F32" s="56">
        <f>'支出-2'!E34</f>
        <v>0</v>
      </c>
      <c r="G32" s="3"/>
    </row>
    <row r="33" spans="1:7" ht="19.5" customHeight="1">
      <c r="A33" s="53"/>
      <c r="B33" s="68"/>
      <c r="C33" s="61"/>
      <c r="D33" s="63"/>
      <c r="E33" s="55">
        <f>'支出-2'!D35</f>
        <v>0</v>
      </c>
      <c r="F33" s="56">
        <f>'支出-2'!E35</f>
        <v>0</v>
      </c>
      <c r="G33" s="3"/>
    </row>
    <row r="34" spans="1:7" ht="19.5" customHeight="1">
      <c r="A34" s="53"/>
      <c r="B34" s="68"/>
      <c r="C34" s="61"/>
      <c r="D34" s="63"/>
      <c r="E34" s="55">
        <f>'支出-2'!D36</f>
        <v>0</v>
      </c>
      <c r="F34" s="56">
        <f>'支出-2'!E36</f>
        <v>0</v>
      </c>
      <c r="G34" s="3"/>
    </row>
    <row r="35" spans="1:7" ht="19.5" customHeight="1">
      <c r="A35" s="53"/>
      <c r="B35" s="68"/>
      <c r="C35" s="61"/>
      <c r="D35" s="63"/>
      <c r="E35" s="55">
        <f>'支出-2'!D37</f>
        <v>0</v>
      </c>
      <c r="F35" s="56">
        <f>'支出-2'!E37</f>
        <v>0</v>
      </c>
      <c r="G35" s="3"/>
    </row>
    <row r="36" spans="1:7" ht="19.5" customHeight="1">
      <c r="A36" s="53"/>
      <c r="B36" s="68"/>
      <c r="C36" s="61"/>
      <c r="D36" s="63"/>
      <c r="E36" s="55">
        <f>'支出-2'!D38</f>
        <v>0</v>
      </c>
      <c r="F36" s="56">
        <f>'支出-2'!E38</f>
        <v>0</v>
      </c>
      <c r="G36" s="3"/>
    </row>
    <row r="37" spans="1:7" ht="19.5" customHeight="1">
      <c r="A37" s="53"/>
      <c r="B37" s="68"/>
      <c r="C37" s="61"/>
      <c r="D37" s="63"/>
      <c r="E37" s="55">
        <f>'支出-2'!D39</f>
        <v>0</v>
      </c>
      <c r="F37" s="56">
        <f>'支出-2'!E39</f>
        <v>0</v>
      </c>
      <c r="G37" s="3"/>
    </row>
    <row r="38" spans="1:7" ht="19.5" customHeight="1">
      <c r="A38" s="53"/>
      <c r="B38" s="68"/>
      <c r="C38" s="61"/>
      <c r="D38" s="63"/>
      <c r="E38" s="55">
        <f>'支出-2'!D40</f>
        <v>0</v>
      </c>
      <c r="F38" s="56">
        <f>'支出-2'!E40</f>
        <v>0</v>
      </c>
      <c r="G38" s="3"/>
    </row>
    <row r="39" spans="1:7" ht="19.5" customHeight="1">
      <c r="A39" s="53"/>
      <c r="B39" s="68"/>
      <c r="C39" s="61"/>
      <c r="D39" s="63"/>
      <c r="E39" s="55">
        <f>'支出-2'!D41</f>
        <v>0</v>
      </c>
      <c r="F39" s="56">
        <f>'支出-2'!E41</f>
        <v>0</v>
      </c>
      <c r="G39" s="3"/>
    </row>
    <row r="40" spans="1:7" ht="19.5" customHeight="1">
      <c r="A40" s="53"/>
      <c r="B40" s="68"/>
      <c r="C40" s="61"/>
      <c r="D40" s="63"/>
      <c r="E40" s="55">
        <f>'支出-2'!D42</f>
        <v>0</v>
      </c>
      <c r="F40" s="56">
        <f>'支出-2'!E42</f>
        <v>0</v>
      </c>
      <c r="G40" s="3"/>
    </row>
    <row r="41" spans="1:7" ht="19.5" customHeight="1">
      <c r="A41" s="53"/>
      <c r="B41" s="68"/>
      <c r="C41" s="61"/>
      <c r="D41" s="63"/>
      <c r="E41" s="55">
        <f>'支出-2'!D43</f>
        <v>0</v>
      </c>
      <c r="F41" s="56">
        <f>'支出-2'!E43</f>
        <v>0</v>
      </c>
      <c r="G41" s="3"/>
    </row>
    <row r="42" spans="1:7" ht="19.5" customHeight="1">
      <c r="A42" s="53"/>
      <c r="B42" s="68"/>
      <c r="C42" s="61"/>
      <c r="D42" s="63"/>
      <c r="E42" s="55">
        <f>'支出-2'!D44</f>
        <v>0</v>
      </c>
      <c r="F42" s="56">
        <f>'支出-2'!E44</f>
        <v>0</v>
      </c>
      <c r="G42" s="3"/>
    </row>
    <row r="43" spans="1:7" ht="19.5" customHeight="1">
      <c r="A43" s="53"/>
      <c r="B43" s="68"/>
      <c r="C43" s="61"/>
      <c r="D43" s="63"/>
      <c r="E43" s="55">
        <f>'支出-2'!D45</f>
        <v>0</v>
      </c>
      <c r="F43" s="56">
        <f>'支出-2'!E45</f>
        <v>0</v>
      </c>
      <c r="G43" s="3"/>
    </row>
    <row r="44" spans="1:7" ht="19.5" customHeight="1">
      <c r="A44" s="53"/>
      <c r="B44" s="68"/>
      <c r="C44" s="61"/>
      <c r="D44" s="63"/>
      <c r="E44" s="55">
        <f>'支出-2'!D46</f>
        <v>0</v>
      </c>
      <c r="F44" s="56">
        <f>'支出-2'!E46</f>
        <v>0</v>
      </c>
      <c r="G44" s="3"/>
    </row>
    <row r="45" spans="1:7" ht="19.5" customHeight="1">
      <c r="A45" s="53"/>
      <c r="B45" s="68"/>
      <c r="C45" s="61"/>
      <c r="D45" s="63"/>
      <c r="E45" s="55">
        <f>'支出-2'!D47</f>
        <v>0</v>
      </c>
      <c r="F45" s="56">
        <f>'支出-2'!E47</f>
        <v>0</v>
      </c>
      <c r="G45" s="3"/>
    </row>
    <row r="46" spans="1:7" ht="19.5" customHeight="1">
      <c r="A46" s="53"/>
      <c r="B46" s="68"/>
      <c r="C46" s="61"/>
      <c r="D46" s="63"/>
      <c r="E46" s="55">
        <f>'支出-2'!D48</f>
        <v>0</v>
      </c>
      <c r="F46" s="56">
        <f>'支出-2'!E48</f>
        <v>0</v>
      </c>
      <c r="G46" s="3"/>
    </row>
    <row r="47" spans="1:7" ht="19.5" customHeight="1">
      <c r="A47" s="53"/>
      <c r="B47" s="68"/>
      <c r="C47" s="61"/>
      <c r="D47" s="63"/>
      <c r="E47" s="55">
        <f>'支出-2'!D49</f>
        <v>0</v>
      </c>
      <c r="F47" s="56">
        <f>'支出-2'!E49</f>
        <v>0</v>
      </c>
      <c r="G47" s="3"/>
    </row>
    <row r="48" spans="1:7" ht="19.5" customHeight="1">
      <c r="A48" s="53"/>
      <c r="B48" s="68"/>
      <c r="C48" s="61"/>
      <c r="D48" s="63"/>
      <c r="E48" s="55">
        <f>'支出-2'!D50</f>
        <v>0</v>
      </c>
      <c r="F48" s="56">
        <f>'支出-2'!E50</f>
        <v>0</v>
      </c>
      <c r="G48" s="3"/>
    </row>
    <row r="49" spans="1:6" ht="19.5" customHeight="1">
      <c r="A49" s="53"/>
      <c r="B49" s="68"/>
      <c r="C49" s="61"/>
      <c r="D49" s="63"/>
      <c r="E49" s="55">
        <f>'支出-2'!D51</f>
        <v>0</v>
      </c>
      <c r="F49" s="56">
        <f>'支出-2'!E51</f>
        <v>0</v>
      </c>
    </row>
    <row r="50" spans="1:7" ht="18.75" customHeight="1">
      <c r="A50" s="69" t="s">
        <v>31</v>
      </c>
      <c r="B50" s="48">
        <f>B6+B11+B12+B13+B14+B15</f>
        <v>5237215</v>
      </c>
      <c r="C50" s="70" t="s">
        <v>32</v>
      </c>
      <c r="D50" s="71">
        <f>D6+D11+D18+D19+D20</f>
        <v>5237215</v>
      </c>
      <c r="E50" s="72" t="s">
        <v>32</v>
      </c>
      <c r="F50" s="73">
        <f>'支出-2'!E7</f>
        <v>5237215</v>
      </c>
      <c r="G50" s="3"/>
    </row>
    <row r="51" spans="1:6" ht="18.75" customHeight="1">
      <c r="A51" s="58" t="s">
        <v>33</v>
      </c>
      <c r="B51" s="74">
        <f>'收入'!Q7</f>
        <v>0</v>
      </c>
      <c r="C51" s="55" t="s">
        <v>34</v>
      </c>
      <c r="D51" s="48">
        <f>B55-D50</f>
        <v>0</v>
      </c>
      <c r="E51" s="75" t="s">
        <v>35</v>
      </c>
      <c r="F51" s="48">
        <f>D51</f>
        <v>0</v>
      </c>
    </row>
    <row r="52" spans="1:6" ht="18.75" customHeight="1">
      <c r="A52" s="58" t="s">
        <v>36</v>
      </c>
      <c r="B52" s="76">
        <f>B53+B54</f>
        <v>0</v>
      </c>
      <c r="C52" s="77"/>
      <c r="D52" s="78"/>
      <c r="E52" s="61"/>
      <c r="F52" s="78"/>
    </row>
    <row r="53" spans="1:6" ht="18.75" customHeight="1">
      <c r="A53" s="58" t="s">
        <v>37</v>
      </c>
      <c r="B53" s="79">
        <f>'收入'!R7</f>
        <v>0</v>
      </c>
      <c r="C53" s="77"/>
      <c r="D53" s="73"/>
      <c r="E53" s="61"/>
      <c r="F53" s="73"/>
    </row>
    <row r="54" spans="1:6" ht="18.75" customHeight="1">
      <c r="A54" s="58" t="s">
        <v>38</v>
      </c>
      <c r="B54" s="79">
        <f>'收入'!S7</f>
        <v>0</v>
      </c>
      <c r="C54" s="77"/>
      <c r="D54" s="73"/>
      <c r="E54" s="61"/>
      <c r="F54" s="73"/>
    </row>
    <row r="55" spans="1:6" ht="18.75" customHeight="1">
      <c r="A55" s="72" t="s">
        <v>39</v>
      </c>
      <c r="B55" s="80">
        <f>B50+B51+B52</f>
        <v>5237215</v>
      </c>
      <c r="C55" s="72" t="s">
        <v>40</v>
      </c>
      <c r="D55" s="73">
        <f>D50+D51</f>
        <v>5237215</v>
      </c>
      <c r="E55" s="81" t="s">
        <v>40</v>
      </c>
      <c r="F55" s="73">
        <f>F50+F51</f>
        <v>5237215</v>
      </c>
    </row>
    <row r="56" spans="1:3" ht="19.5" customHeight="1">
      <c r="A56" s="3"/>
      <c r="C56" s="3"/>
    </row>
    <row r="57" ht="19.5" customHeight="1">
      <c r="A57" s="3"/>
    </row>
  </sheetData>
  <sheetProtection/>
  <printOptions horizontalCentered="1"/>
  <pageMargins left="0.39" right="0.39" top="0.39" bottom="0.39" header="0" footer="0"/>
  <pageSetup fitToHeight="10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F17" sqref="A1:IV16384"/>
    </sheetView>
  </sheetViews>
  <sheetFormatPr defaultColWidth="9.16015625" defaultRowHeight="21" customHeight="1"/>
  <cols>
    <col min="1" max="1" width="12" style="2" customWidth="1"/>
    <col min="2" max="4" width="4.83203125" style="2" customWidth="1"/>
    <col min="5" max="5" width="25.16015625" style="2" customWidth="1"/>
    <col min="6" max="6" width="15.66015625" style="2" customWidth="1"/>
    <col min="7" max="8" width="16.16015625" style="2" customWidth="1"/>
    <col min="9" max="9" width="11.33203125" style="2" customWidth="1"/>
    <col min="10" max="10" width="10" style="2" customWidth="1"/>
    <col min="11" max="11" width="10.33203125" style="2" customWidth="1"/>
    <col min="12" max="12" width="10.5" style="2" customWidth="1"/>
    <col min="13" max="13" width="12.33203125" style="2" customWidth="1"/>
    <col min="14" max="14" width="11.33203125" style="2" customWidth="1"/>
    <col min="15" max="16" width="10.5" style="2" customWidth="1"/>
    <col min="17" max="17" width="9.5" style="2" customWidth="1"/>
    <col min="18" max="19" width="10.66015625" style="2" customWidth="1"/>
    <col min="20" max="250" width="9.16015625" style="2" customWidth="1"/>
  </cols>
  <sheetData>
    <row r="1" spans="17:19" ht="21" customHeight="1">
      <c r="Q1" s="19"/>
      <c r="R1" s="19"/>
      <c r="S1" s="19" t="s">
        <v>41</v>
      </c>
    </row>
    <row r="2" spans="1:19" ht="30.75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1" customHeight="1">
      <c r="A3" s="35" t="s">
        <v>43</v>
      </c>
      <c r="B3" s="3"/>
      <c r="C3" s="3"/>
      <c r="D3" s="3"/>
      <c r="P3" s="3"/>
      <c r="Q3" s="40"/>
      <c r="S3" s="19" t="s">
        <v>3</v>
      </c>
    </row>
    <row r="4" spans="1:19" ht="21" customHeight="1">
      <c r="A4" s="82" t="s">
        <v>44</v>
      </c>
      <c r="B4" s="6" t="s">
        <v>45</v>
      </c>
      <c r="C4" s="6"/>
      <c r="D4" s="5"/>
      <c r="E4" s="82" t="s">
        <v>46</v>
      </c>
      <c r="F4" s="83" t="s">
        <v>47</v>
      </c>
      <c r="G4" s="41" t="s">
        <v>48</v>
      </c>
      <c r="H4" s="42"/>
      <c r="I4" s="42"/>
      <c r="J4" s="42"/>
      <c r="K4" s="42"/>
      <c r="L4" s="84" t="s">
        <v>49</v>
      </c>
      <c r="M4" s="82" t="s">
        <v>50</v>
      </c>
      <c r="N4" s="82" t="s">
        <v>51</v>
      </c>
      <c r="O4" s="82" t="s">
        <v>52</v>
      </c>
      <c r="P4" s="82" t="s">
        <v>53</v>
      </c>
      <c r="Q4" s="82" t="s">
        <v>54</v>
      </c>
      <c r="R4" s="4" t="s">
        <v>55</v>
      </c>
      <c r="S4" s="4"/>
    </row>
    <row r="5" spans="1:19" ht="63" customHeight="1">
      <c r="A5" s="82"/>
      <c r="B5" s="8" t="s">
        <v>56</v>
      </c>
      <c r="C5" s="29" t="s">
        <v>57</v>
      </c>
      <c r="D5" s="29" t="s">
        <v>58</v>
      </c>
      <c r="E5" s="82"/>
      <c r="F5" s="82"/>
      <c r="G5" s="43" t="s">
        <v>59</v>
      </c>
      <c r="H5" s="46" t="s">
        <v>60</v>
      </c>
      <c r="I5" s="46" t="s">
        <v>61</v>
      </c>
      <c r="J5" s="46" t="s">
        <v>62</v>
      </c>
      <c r="K5" s="46" t="s">
        <v>63</v>
      </c>
      <c r="L5" s="85"/>
      <c r="M5" s="82"/>
      <c r="N5" s="82"/>
      <c r="O5" s="82"/>
      <c r="P5" s="82"/>
      <c r="Q5" s="82"/>
      <c r="R5" s="7" t="s">
        <v>64</v>
      </c>
      <c r="S5" s="7" t="s">
        <v>65</v>
      </c>
    </row>
    <row r="6" spans="1:19" ht="21" customHeight="1">
      <c r="A6" s="11" t="s">
        <v>66</v>
      </c>
      <c r="B6" s="11" t="s">
        <v>66</v>
      </c>
      <c r="C6" s="11" t="s">
        <v>66</v>
      </c>
      <c r="D6" s="11" t="s">
        <v>66</v>
      </c>
      <c r="E6" s="44" t="s">
        <v>66</v>
      </c>
      <c r="F6" s="8">
        <v>1</v>
      </c>
      <c r="G6" s="11">
        <f aca="true" t="shared" si="0" ref="G6:S6">F6+1</f>
        <v>2</v>
      </c>
      <c r="H6" s="11">
        <f t="shared" si="0"/>
        <v>3</v>
      </c>
      <c r="I6" s="11">
        <f t="shared" si="0"/>
        <v>4</v>
      </c>
      <c r="J6" s="11">
        <f t="shared" si="0"/>
        <v>5</v>
      </c>
      <c r="K6" s="11">
        <f t="shared" si="0"/>
        <v>6</v>
      </c>
      <c r="L6" s="11">
        <f t="shared" si="0"/>
        <v>7</v>
      </c>
      <c r="M6" s="11">
        <f t="shared" si="0"/>
        <v>8</v>
      </c>
      <c r="N6" s="11">
        <f t="shared" si="0"/>
        <v>9</v>
      </c>
      <c r="O6" s="11">
        <f t="shared" si="0"/>
        <v>10</v>
      </c>
      <c r="P6" s="11">
        <f t="shared" si="0"/>
        <v>11</v>
      </c>
      <c r="Q6" s="11">
        <f t="shared" si="0"/>
        <v>12</v>
      </c>
      <c r="R6" s="11">
        <f t="shared" si="0"/>
        <v>13</v>
      </c>
      <c r="S6" s="11">
        <f t="shared" si="0"/>
        <v>14</v>
      </c>
    </row>
    <row r="7" spans="1:20" ht="21" customHeight="1">
      <c r="A7" s="12"/>
      <c r="B7" s="12"/>
      <c r="C7" s="12"/>
      <c r="D7" s="12"/>
      <c r="E7" s="13" t="s">
        <v>47</v>
      </c>
      <c r="F7" s="47">
        <f>G7++L7+M7+N7+O7+P7+Q7+R7+S7</f>
        <v>5237215</v>
      </c>
      <c r="G7" s="48">
        <v>5237215</v>
      </c>
      <c r="H7" s="47">
        <v>4037215</v>
      </c>
      <c r="I7" s="49">
        <v>0</v>
      </c>
      <c r="J7" s="49">
        <v>0</v>
      </c>
      <c r="K7" s="48">
        <v>0</v>
      </c>
      <c r="L7" s="49">
        <v>0</v>
      </c>
      <c r="M7" s="49">
        <v>0</v>
      </c>
      <c r="N7" s="48">
        <v>0</v>
      </c>
      <c r="O7" s="50">
        <v>0</v>
      </c>
      <c r="P7" s="47">
        <v>0</v>
      </c>
      <c r="Q7" s="49">
        <v>0</v>
      </c>
      <c r="R7" s="49">
        <v>0</v>
      </c>
      <c r="S7" s="48">
        <v>0</v>
      </c>
      <c r="T7" s="3"/>
    </row>
    <row r="8" spans="1:20" ht="21" customHeight="1">
      <c r="A8" s="12" t="s">
        <v>67</v>
      </c>
      <c r="B8" s="12"/>
      <c r="C8" s="12"/>
      <c r="D8" s="12"/>
      <c r="E8" s="13" t="s">
        <v>68</v>
      </c>
      <c r="F8" s="47">
        <f>G8++L8+M8+N8+O8+P8+Q8+R8+S8</f>
        <v>5237215</v>
      </c>
      <c r="G8" s="48">
        <v>5237215</v>
      </c>
      <c r="H8" s="47">
        <v>4037215</v>
      </c>
      <c r="I8" s="49">
        <v>0</v>
      </c>
      <c r="J8" s="49">
        <v>0</v>
      </c>
      <c r="K8" s="48">
        <v>0</v>
      </c>
      <c r="L8" s="49">
        <v>0</v>
      </c>
      <c r="M8" s="49">
        <v>0</v>
      </c>
      <c r="N8" s="48">
        <v>0</v>
      </c>
      <c r="O8" s="50">
        <v>0</v>
      </c>
      <c r="P8" s="47">
        <v>0</v>
      </c>
      <c r="Q8" s="49">
        <v>0</v>
      </c>
      <c r="R8" s="49">
        <v>0</v>
      </c>
      <c r="S8" s="48">
        <v>0</v>
      </c>
      <c r="T8" s="3"/>
    </row>
    <row r="9" spans="1:19" ht="21" customHeight="1">
      <c r="A9" s="12" t="s">
        <v>69</v>
      </c>
      <c r="B9" s="12"/>
      <c r="C9" s="12"/>
      <c r="D9" s="12"/>
      <c r="E9" s="13" t="s">
        <v>70</v>
      </c>
      <c r="F9" s="47">
        <f>G9++L9+M9+N9+O9+P9+Q9+R9+S9</f>
        <v>5237215</v>
      </c>
      <c r="G9" s="48">
        <v>5237215</v>
      </c>
      <c r="H9" s="47">
        <v>4037215</v>
      </c>
      <c r="I9" s="49">
        <v>0</v>
      </c>
      <c r="J9" s="49">
        <v>0</v>
      </c>
      <c r="K9" s="48">
        <v>0</v>
      </c>
      <c r="L9" s="49">
        <v>0</v>
      </c>
      <c r="M9" s="49">
        <v>0</v>
      </c>
      <c r="N9" s="48">
        <v>0</v>
      </c>
      <c r="O9" s="50">
        <v>0</v>
      </c>
      <c r="P9" s="47">
        <v>0</v>
      </c>
      <c r="Q9" s="49">
        <v>0</v>
      </c>
      <c r="R9" s="49">
        <v>0</v>
      </c>
      <c r="S9" s="48">
        <v>0</v>
      </c>
    </row>
    <row r="10" spans="1:19" ht="21" customHeight="1">
      <c r="A10" s="12" t="s">
        <v>71</v>
      </c>
      <c r="B10" s="12" t="s">
        <v>72</v>
      </c>
      <c r="C10" s="12" t="s">
        <v>73</v>
      </c>
      <c r="D10" s="12" t="s">
        <v>74</v>
      </c>
      <c r="E10" s="13" t="s">
        <v>75</v>
      </c>
      <c r="F10" s="47">
        <f>G10++L10+M10+N10+O10+P10+Q10+R10+S10</f>
        <v>604044</v>
      </c>
      <c r="G10" s="48">
        <v>604044</v>
      </c>
      <c r="H10" s="47">
        <v>604044</v>
      </c>
      <c r="I10" s="49">
        <v>0</v>
      </c>
      <c r="J10" s="49">
        <v>0</v>
      </c>
      <c r="K10" s="48">
        <v>0</v>
      </c>
      <c r="L10" s="49">
        <v>0</v>
      </c>
      <c r="M10" s="49">
        <v>0</v>
      </c>
      <c r="N10" s="48">
        <v>0</v>
      </c>
      <c r="O10" s="50">
        <v>0</v>
      </c>
      <c r="P10" s="47">
        <v>0</v>
      </c>
      <c r="Q10" s="49">
        <v>0</v>
      </c>
      <c r="R10" s="49">
        <v>0</v>
      </c>
      <c r="S10" s="48">
        <v>0</v>
      </c>
    </row>
    <row r="11" spans="1:19" ht="21" customHeight="1">
      <c r="A11" s="12" t="s">
        <v>71</v>
      </c>
      <c r="B11" s="12" t="s">
        <v>76</v>
      </c>
      <c r="C11" s="12" t="s">
        <v>74</v>
      </c>
      <c r="D11" s="12" t="s">
        <v>74</v>
      </c>
      <c r="E11" s="13" t="s">
        <v>77</v>
      </c>
      <c r="F11" s="47">
        <f>G11++L11+M11+N11+O11+P11+Q11+R11+S11</f>
        <v>4633171</v>
      </c>
      <c r="G11" s="48">
        <v>4633171</v>
      </c>
      <c r="H11" s="47">
        <v>3433171</v>
      </c>
      <c r="I11" s="49">
        <v>0</v>
      </c>
      <c r="J11" s="49">
        <v>0</v>
      </c>
      <c r="K11" s="48">
        <v>0</v>
      </c>
      <c r="L11" s="49">
        <v>0</v>
      </c>
      <c r="M11" s="49">
        <v>0</v>
      </c>
      <c r="N11" s="48">
        <v>0</v>
      </c>
      <c r="O11" s="50">
        <v>0</v>
      </c>
      <c r="P11" s="47">
        <v>0</v>
      </c>
      <c r="Q11" s="49">
        <v>0</v>
      </c>
      <c r="R11" s="49">
        <v>0</v>
      </c>
      <c r="S11" s="48">
        <v>0</v>
      </c>
    </row>
    <row r="12" spans="1:19" ht="21" customHeight="1">
      <c r="A12"/>
      <c r="B12"/>
      <c r="C12"/>
      <c r="D12"/>
      <c r="E12"/>
      <c r="F12"/>
      <c r="G12"/>
      <c r="H12" s="18"/>
      <c r="I12"/>
      <c r="J12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1" customHeight="1">
      <c r="A13"/>
      <c r="B13"/>
      <c r="C13"/>
      <c r="D13"/>
      <c r="E13"/>
      <c r="F13"/>
      <c r="G13"/>
      <c r="H13" s="18"/>
      <c r="I13"/>
      <c r="J13"/>
      <c r="K13" s="18"/>
      <c r="L13" s="18"/>
      <c r="M13" s="18"/>
      <c r="N13" s="18"/>
      <c r="O13" s="18"/>
      <c r="P13" s="18"/>
      <c r="Q13" s="18"/>
      <c r="R13" s="18"/>
      <c r="S13"/>
    </row>
    <row r="14" spans="1:19" ht="21" customHeight="1">
      <c r="A14"/>
      <c r="B14"/>
      <c r="C14"/>
      <c r="D14"/>
      <c r="E14"/>
      <c r="F14"/>
      <c r="G14"/>
      <c r="H14"/>
      <c r="I14" s="18"/>
      <c r="J14" s="18"/>
      <c r="K14"/>
      <c r="L14" s="18"/>
      <c r="M14" s="18"/>
      <c r="N14" s="18"/>
      <c r="O14" s="18"/>
      <c r="P14" s="18"/>
      <c r="Q14" s="18"/>
      <c r="R14" s="18"/>
      <c r="S14"/>
    </row>
    <row r="15" spans="1:19" ht="21" customHeight="1">
      <c r="A15"/>
      <c r="B15"/>
      <c r="C15"/>
      <c r="D15"/>
      <c r="E15"/>
      <c r="F15"/>
      <c r="G15"/>
      <c r="H15"/>
      <c r="I15"/>
      <c r="J15" s="18"/>
      <c r="K15"/>
      <c r="L15" s="18"/>
      <c r="M15"/>
      <c r="N15" s="18"/>
      <c r="O15"/>
      <c r="P15" s="18"/>
      <c r="Q15" s="18"/>
      <c r="R15"/>
      <c r="S15"/>
    </row>
    <row r="16" spans="1:19" ht="21" customHeight="1">
      <c r="A16"/>
      <c r="B16"/>
      <c r="C16"/>
      <c r="D16"/>
      <c r="E16"/>
      <c r="F16"/>
      <c r="G16"/>
      <c r="H16"/>
      <c r="I16"/>
      <c r="J16"/>
      <c r="K16"/>
      <c r="L16" s="18"/>
      <c r="M16" s="18"/>
      <c r="N16" s="18"/>
      <c r="O16" s="18"/>
      <c r="P16" s="18"/>
      <c r="Q16"/>
      <c r="R16"/>
      <c r="S16"/>
    </row>
    <row r="17" ht="21" customHeight="1">
      <c r="E17" s="3"/>
    </row>
    <row r="19" ht="21" customHeight="1">
      <c r="E19" s="3"/>
    </row>
  </sheetData>
  <sheetProtection/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39" right="0.39" top="0.59" bottom="0.59" header="0" footer="0"/>
  <pageSetup fitToHeight="100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D1">
      <selection activeCell="A1" sqref="A1:R11"/>
    </sheetView>
  </sheetViews>
  <sheetFormatPr defaultColWidth="9.16015625" defaultRowHeight="12.75" customHeight="1"/>
  <cols>
    <col min="1" max="1" width="6.83203125" style="0" customWidth="1"/>
    <col min="2" max="3" width="7" style="0" customWidth="1"/>
    <col min="4" max="4" width="25.16015625" style="0" customWidth="1"/>
    <col min="5" max="5" width="15.66015625" style="0" customWidth="1"/>
    <col min="6" max="6" width="13.66015625" style="0" customWidth="1"/>
    <col min="7" max="7" width="13.5" style="0" customWidth="1"/>
    <col min="8" max="8" width="11.33203125" style="0" customWidth="1"/>
    <col min="9" max="9" width="10" style="0" customWidth="1"/>
    <col min="10" max="10" width="10.33203125" style="0" customWidth="1"/>
    <col min="11" max="11" width="10.5" style="0" customWidth="1"/>
    <col min="12" max="12" width="12.33203125" style="0" customWidth="1"/>
    <col min="13" max="13" width="11.33203125" style="0" customWidth="1"/>
    <col min="14" max="15" width="10.5" style="0" customWidth="1"/>
    <col min="16" max="16" width="9.5" style="0" customWidth="1"/>
    <col min="17" max="18" width="10.6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9"/>
      <c r="Q1" s="19"/>
      <c r="R1" s="19" t="s">
        <v>78</v>
      </c>
      <c r="S1" s="2"/>
    </row>
    <row r="2" spans="1:19" ht="30.75" customHeight="1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2"/>
    </row>
    <row r="3" spans="1:19" ht="21" customHeight="1">
      <c r="A3" s="3" t="s">
        <v>43</v>
      </c>
      <c r="B3" s="3"/>
      <c r="C3" s="3"/>
      <c r="D3" s="2"/>
      <c r="E3" s="2"/>
      <c r="F3" s="2"/>
      <c r="G3" s="3"/>
      <c r="H3" s="3"/>
      <c r="I3" s="2"/>
      <c r="J3" s="2"/>
      <c r="K3" s="2"/>
      <c r="L3" s="2"/>
      <c r="M3" s="2"/>
      <c r="N3" s="2"/>
      <c r="O3" s="3"/>
      <c r="P3" s="40"/>
      <c r="Q3" s="2"/>
      <c r="R3" s="19" t="s">
        <v>3</v>
      </c>
      <c r="S3" s="2"/>
    </row>
    <row r="4" spans="1:19" ht="21" customHeight="1">
      <c r="A4" s="5" t="s">
        <v>45</v>
      </c>
      <c r="B4" s="5"/>
      <c r="C4" s="5"/>
      <c r="D4" s="82" t="s">
        <v>80</v>
      </c>
      <c r="E4" s="83" t="s">
        <v>47</v>
      </c>
      <c r="F4" s="41" t="s">
        <v>48</v>
      </c>
      <c r="G4" s="42"/>
      <c r="H4" s="42"/>
      <c r="I4" s="42"/>
      <c r="J4" s="42"/>
      <c r="K4" s="84" t="s">
        <v>49</v>
      </c>
      <c r="L4" s="82" t="s">
        <v>50</v>
      </c>
      <c r="M4" s="82" t="s">
        <v>51</v>
      </c>
      <c r="N4" s="82" t="s">
        <v>52</v>
      </c>
      <c r="O4" s="82" t="s">
        <v>53</v>
      </c>
      <c r="P4" s="82" t="s">
        <v>54</v>
      </c>
      <c r="Q4" s="4" t="s">
        <v>55</v>
      </c>
      <c r="R4" s="4"/>
      <c r="S4" s="2"/>
    </row>
    <row r="5" spans="1:19" ht="63" customHeight="1">
      <c r="A5" s="8" t="s">
        <v>56</v>
      </c>
      <c r="B5" s="8" t="s">
        <v>57</v>
      </c>
      <c r="C5" s="8" t="s">
        <v>58</v>
      </c>
      <c r="D5" s="82"/>
      <c r="E5" s="82"/>
      <c r="F5" s="43" t="s">
        <v>59</v>
      </c>
      <c r="G5" s="43" t="s">
        <v>60</v>
      </c>
      <c r="H5" s="43" t="s">
        <v>61</v>
      </c>
      <c r="I5" s="43" t="s">
        <v>62</v>
      </c>
      <c r="J5" s="43" t="s">
        <v>63</v>
      </c>
      <c r="K5" s="85"/>
      <c r="L5" s="82"/>
      <c r="M5" s="82"/>
      <c r="N5" s="82"/>
      <c r="O5" s="82"/>
      <c r="P5" s="82"/>
      <c r="Q5" s="7" t="s">
        <v>64</v>
      </c>
      <c r="R5" s="7" t="s">
        <v>65</v>
      </c>
      <c r="S5" s="2"/>
    </row>
    <row r="6" spans="1:19" ht="21" customHeight="1">
      <c r="A6" s="11" t="s">
        <v>66</v>
      </c>
      <c r="B6" s="11" t="s">
        <v>66</v>
      </c>
      <c r="C6" s="11" t="s">
        <v>66</v>
      </c>
      <c r="D6" s="44" t="s">
        <v>66</v>
      </c>
      <c r="E6" s="8">
        <v>1</v>
      </c>
      <c r="F6" s="11">
        <f aca="true" t="shared" si="0" ref="F6:R6">E6+1</f>
        <v>2</v>
      </c>
      <c r="G6" s="11">
        <f t="shared" si="0"/>
        <v>3</v>
      </c>
      <c r="H6" s="11">
        <f t="shared" si="0"/>
        <v>4</v>
      </c>
      <c r="I6" s="11">
        <f t="shared" si="0"/>
        <v>5</v>
      </c>
      <c r="J6" s="11">
        <f t="shared" si="0"/>
        <v>6</v>
      </c>
      <c r="K6" s="11">
        <f t="shared" si="0"/>
        <v>7</v>
      </c>
      <c r="L6" s="11">
        <f t="shared" si="0"/>
        <v>8</v>
      </c>
      <c r="M6" s="11">
        <f t="shared" si="0"/>
        <v>9</v>
      </c>
      <c r="N6" s="11">
        <f t="shared" si="0"/>
        <v>10</v>
      </c>
      <c r="O6" s="11">
        <f t="shared" si="0"/>
        <v>11</v>
      </c>
      <c r="P6" s="11">
        <f t="shared" si="0"/>
        <v>12</v>
      </c>
      <c r="Q6" s="11">
        <f t="shared" si="0"/>
        <v>13</v>
      </c>
      <c r="R6" s="11">
        <f t="shared" si="0"/>
        <v>14</v>
      </c>
      <c r="S6" s="2"/>
    </row>
    <row r="7" spans="1:19" ht="21" customHeight="1">
      <c r="A7" s="12"/>
      <c r="B7" s="12"/>
      <c r="C7" s="12"/>
      <c r="D7" s="13" t="s">
        <v>47</v>
      </c>
      <c r="E7" s="16">
        <f>F7+K7+L7+M7+N7+O7+P7+Q7+R7</f>
        <v>5237215</v>
      </c>
      <c r="F7" s="15">
        <v>5237215</v>
      </c>
      <c r="G7" s="16">
        <v>4037215</v>
      </c>
      <c r="H7" s="17">
        <v>0</v>
      </c>
      <c r="I7" s="17">
        <v>0</v>
      </c>
      <c r="J7" s="15">
        <v>0</v>
      </c>
      <c r="K7" s="17">
        <v>0</v>
      </c>
      <c r="L7" s="17">
        <v>0</v>
      </c>
      <c r="M7" s="15">
        <v>0</v>
      </c>
      <c r="N7" s="38">
        <v>0</v>
      </c>
      <c r="O7" s="16">
        <v>0</v>
      </c>
      <c r="P7" s="17">
        <v>0</v>
      </c>
      <c r="Q7" s="17">
        <v>0</v>
      </c>
      <c r="R7" s="15">
        <v>0</v>
      </c>
      <c r="S7" s="2"/>
    </row>
    <row r="8" spans="1:19" ht="21" customHeight="1">
      <c r="A8" s="12"/>
      <c r="B8" s="12"/>
      <c r="C8" s="12"/>
      <c r="D8" s="13" t="s">
        <v>68</v>
      </c>
      <c r="E8" s="16">
        <f>F8+K8+L8+M8+N8+O8+P8+Q8+R8</f>
        <v>5237215</v>
      </c>
      <c r="F8" s="15">
        <v>5237215</v>
      </c>
      <c r="G8" s="16">
        <v>4037215</v>
      </c>
      <c r="H8" s="17">
        <v>0</v>
      </c>
      <c r="I8" s="17">
        <v>0</v>
      </c>
      <c r="J8" s="15">
        <v>0</v>
      </c>
      <c r="K8" s="17">
        <v>0</v>
      </c>
      <c r="L8" s="17">
        <v>0</v>
      </c>
      <c r="M8" s="15">
        <v>0</v>
      </c>
      <c r="N8" s="38">
        <v>0</v>
      </c>
      <c r="O8" s="16">
        <v>0</v>
      </c>
      <c r="P8" s="17">
        <v>0</v>
      </c>
      <c r="Q8" s="17">
        <v>0</v>
      </c>
      <c r="R8" s="15">
        <v>0</v>
      </c>
      <c r="S8" s="2"/>
    </row>
    <row r="9" spans="1:19" ht="21" customHeight="1">
      <c r="A9" s="12"/>
      <c r="B9" s="12"/>
      <c r="C9" s="12"/>
      <c r="D9" s="13" t="s">
        <v>70</v>
      </c>
      <c r="E9" s="16">
        <f>F9+K9+L9+M9+N9+O9+P9+Q9+R9</f>
        <v>5237215</v>
      </c>
      <c r="F9" s="15">
        <v>5237215</v>
      </c>
      <c r="G9" s="16">
        <v>4037215</v>
      </c>
      <c r="H9" s="17">
        <v>0</v>
      </c>
      <c r="I9" s="17">
        <v>0</v>
      </c>
      <c r="J9" s="15">
        <v>0</v>
      </c>
      <c r="K9" s="17">
        <v>0</v>
      </c>
      <c r="L9" s="17">
        <v>0</v>
      </c>
      <c r="M9" s="15">
        <v>0</v>
      </c>
      <c r="N9" s="38">
        <v>0</v>
      </c>
      <c r="O9" s="16">
        <v>0</v>
      </c>
      <c r="P9" s="17">
        <v>0</v>
      </c>
      <c r="Q9" s="17">
        <v>0</v>
      </c>
      <c r="R9" s="15">
        <v>0</v>
      </c>
      <c r="S9" s="2"/>
    </row>
    <row r="10" spans="1:19" ht="21" customHeight="1">
      <c r="A10" s="12" t="s">
        <v>72</v>
      </c>
      <c r="B10" s="12" t="s">
        <v>73</v>
      </c>
      <c r="C10" s="12" t="s">
        <v>74</v>
      </c>
      <c r="D10" s="13" t="s">
        <v>75</v>
      </c>
      <c r="E10" s="16">
        <f>F10+K10+L10+M10+N10+O10+P10+Q10+R10</f>
        <v>604044</v>
      </c>
      <c r="F10" s="15">
        <v>604044</v>
      </c>
      <c r="G10" s="16">
        <v>604044</v>
      </c>
      <c r="H10" s="17">
        <v>0</v>
      </c>
      <c r="I10" s="17">
        <v>0</v>
      </c>
      <c r="J10" s="15">
        <v>0</v>
      </c>
      <c r="K10" s="17">
        <v>0</v>
      </c>
      <c r="L10" s="17">
        <v>0</v>
      </c>
      <c r="M10" s="15">
        <v>0</v>
      </c>
      <c r="N10" s="38">
        <v>0</v>
      </c>
      <c r="O10" s="16">
        <v>0</v>
      </c>
      <c r="P10" s="17">
        <v>0</v>
      </c>
      <c r="Q10" s="17">
        <v>0</v>
      </c>
      <c r="R10" s="15">
        <v>0</v>
      </c>
      <c r="S10" s="2"/>
    </row>
    <row r="11" spans="1:19" ht="21" customHeight="1">
      <c r="A11" s="12" t="s">
        <v>76</v>
      </c>
      <c r="B11" s="12" t="s">
        <v>74</v>
      </c>
      <c r="C11" s="12" t="s">
        <v>74</v>
      </c>
      <c r="D11" s="13" t="s">
        <v>77</v>
      </c>
      <c r="E11" s="16">
        <f>F11+K11+L11+M11+N11+O11+P11+Q11+R11</f>
        <v>4633171</v>
      </c>
      <c r="F11" s="15">
        <v>4633171</v>
      </c>
      <c r="G11" s="16">
        <v>3433171</v>
      </c>
      <c r="H11" s="17">
        <v>0</v>
      </c>
      <c r="I11" s="17">
        <v>0</v>
      </c>
      <c r="J11" s="15">
        <v>0</v>
      </c>
      <c r="K11" s="17">
        <v>0</v>
      </c>
      <c r="L11" s="17">
        <v>0</v>
      </c>
      <c r="M11" s="15">
        <v>0</v>
      </c>
      <c r="N11" s="38">
        <v>0</v>
      </c>
      <c r="O11" s="16">
        <v>0</v>
      </c>
      <c r="P11" s="17">
        <v>0</v>
      </c>
      <c r="Q11" s="17">
        <v>0</v>
      </c>
      <c r="R11" s="15">
        <v>0</v>
      </c>
      <c r="S11" s="2"/>
    </row>
    <row r="12" spans="11:19" ht="21" customHeight="1">
      <c r="K12" s="18"/>
      <c r="L12" s="18"/>
      <c r="M12" s="18"/>
      <c r="N12" s="18"/>
      <c r="O12" s="18"/>
      <c r="P12" s="18"/>
      <c r="S12" s="2"/>
    </row>
    <row r="13" spans="11:19" ht="21" customHeight="1">
      <c r="K13" s="18"/>
      <c r="L13" s="18"/>
      <c r="M13" s="18"/>
      <c r="N13" s="18"/>
      <c r="O13" s="18"/>
      <c r="S13" s="2"/>
    </row>
    <row r="14" spans="11:19" ht="21" customHeight="1">
      <c r="K14" s="18"/>
      <c r="L14" s="18"/>
      <c r="M14" s="18"/>
      <c r="N14" s="18"/>
      <c r="S14" s="2"/>
    </row>
    <row r="15" spans="13:19" ht="21" customHeight="1">
      <c r="M15" s="18"/>
      <c r="S15" s="2"/>
    </row>
    <row r="16" spans="11:19" ht="21" customHeight="1">
      <c r="K16" s="18"/>
      <c r="L16" s="18"/>
      <c r="S16" s="2"/>
    </row>
    <row r="17" spans="1:19" ht="21" customHeight="1">
      <c r="A17" s="2"/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21" customHeight="1"/>
    <row r="19" spans="1:19" ht="21" customHeight="1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</sheetData>
  <sheetProtection/>
  <mergeCells count="9">
    <mergeCell ref="A2:R2"/>
    <mergeCell ref="D4:D5"/>
    <mergeCell ref="E4:E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59" bottom="0.59" header="0" footer="0"/>
  <pageSetup fitToHeight="10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H20" sqref="A1:IV16384"/>
    </sheetView>
  </sheetViews>
  <sheetFormatPr defaultColWidth="9.16015625" defaultRowHeight="21" customHeight="1"/>
  <cols>
    <col min="1" max="1" width="11.33203125" style="2" customWidth="1"/>
    <col min="2" max="4" width="5.16015625" style="2" customWidth="1"/>
    <col min="5" max="5" width="22.66015625" style="2" customWidth="1"/>
    <col min="6" max="6" width="11.83203125" style="2" customWidth="1"/>
    <col min="7" max="7" width="11.66015625" style="2" customWidth="1"/>
    <col min="8" max="8" width="12.33203125" style="2" customWidth="1"/>
    <col min="9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40" t="s">
        <v>81</v>
      </c>
    </row>
    <row r="2" spans="1:21" ht="30.75" customHeight="1">
      <c r="A2" s="39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1" customHeight="1">
      <c r="A3" s="35" t="s">
        <v>43</v>
      </c>
      <c r="U3" s="19" t="s">
        <v>3</v>
      </c>
    </row>
    <row r="4" spans="1:21" ht="21" customHeight="1">
      <c r="A4" s="82" t="s">
        <v>44</v>
      </c>
      <c r="B4" s="6" t="s">
        <v>45</v>
      </c>
      <c r="C4" s="6"/>
      <c r="D4" s="6"/>
      <c r="E4" s="82" t="s">
        <v>46</v>
      </c>
      <c r="F4" s="82" t="s">
        <v>47</v>
      </c>
      <c r="G4" s="6" t="s">
        <v>83</v>
      </c>
      <c r="H4" s="6"/>
      <c r="I4" s="6"/>
      <c r="J4" s="6"/>
      <c r="K4" s="6"/>
      <c r="L4" s="6" t="s">
        <v>84</v>
      </c>
      <c r="M4" s="6"/>
      <c r="N4" s="4"/>
      <c r="O4" s="4"/>
      <c r="P4" s="4"/>
      <c r="Q4" s="4"/>
      <c r="R4" s="4"/>
      <c r="S4" s="82" t="s">
        <v>85</v>
      </c>
      <c r="T4" s="82" t="s">
        <v>86</v>
      </c>
      <c r="U4" s="82" t="s">
        <v>87</v>
      </c>
    </row>
    <row r="5" spans="1:21" ht="42.75" customHeight="1">
      <c r="A5" s="82"/>
      <c r="B5" s="8" t="s">
        <v>56</v>
      </c>
      <c r="C5" s="8" t="s">
        <v>57</v>
      </c>
      <c r="D5" s="8" t="s">
        <v>58</v>
      </c>
      <c r="E5" s="82"/>
      <c r="F5" s="82"/>
      <c r="G5" s="10" t="s">
        <v>59</v>
      </c>
      <c r="H5" s="10" t="s">
        <v>88</v>
      </c>
      <c r="I5" s="10" t="s">
        <v>89</v>
      </c>
      <c r="J5" s="10" t="s">
        <v>90</v>
      </c>
      <c r="K5" s="10" t="s">
        <v>91</v>
      </c>
      <c r="L5" s="7" t="s">
        <v>59</v>
      </c>
      <c r="M5" s="10" t="s">
        <v>88</v>
      </c>
      <c r="N5" s="10" t="s">
        <v>89</v>
      </c>
      <c r="O5" s="10" t="s">
        <v>90</v>
      </c>
      <c r="P5" s="7" t="s">
        <v>92</v>
      </c>
      <c r="Q5" s="7" t="s">
        <v>91</v>
      </c>
      <c r="R5" s="7" t="s">
        <v>93</v>
      </c>
      <c r="S5" s="82"/>
      <c r="T5" s="82"/>
      <c r="U5" s="82"/>
    </row>
    <row r="6" spans="1:21" ht="21" customHeight="1">
      <c r="A6" s="11" t="s">
        <v>66</v>
      </c>
      <c r="B6" s="36" t="s">
        <v>66</v>
      </c>
      <c r="C6" s="36" t="s">
        <v>66</v>
      </c>
      <c r="D6" s="11" t="s">
        <v>66</v>
      </c>
      <c r="E6" s="11" t="s">
        <v>66</v>
      </c>
      <c r="F6" s="29">
        <v>1</v>
      </c>
      <c r="G6" s="29">
        <v>2</v>
      </c>
      <c r="H6" s="36">
        <v>3</v>
      </c>
      <c r="I6" s="36">
        <v>4</v>
      </c>
      <c r="J6" s="36">
        <v>5</v>
      </c>
      <c r="K6" s="36">
        <v>6</v>
      </c>
      <c r="L6" s="29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</row>
    <row r="7" spans="1:22" ht="21" customHeight="1">
      <c r="A7" s="12"/>
      <c r="B7" s="12"/>
      <c r="C7" s="12"/>
      <c r="D7" s="13"/>
      <c r="E7" s="37" t="s">
        <v>47</v>
      </c>
      <c r="F7" s="38">
        <f aca="true" t="shared" si="0" ref="F7:F13">G7+L7+S7+T7+U7</f>
        <v>5237215</v>
      </c>
      <c r="G7" s="17">
        <f aca="true" t="shared" si="1" ref="G7:G13">H7+I7+J7+K7</f>
        <v>5030815</v>
      </c>
      <c r="H7" s="17">
        <v>3437329</v>
      </c>
      <c r="I7" s="15">
        <v>593850</v>
      </c>
      <c r="J7" s="16">
        <v>999636</v>
      </c>
      <c r="K7" s="15">
        <v>0</v>
      </c>
      <c r="L7" s="16">
        <f aca="true" t="shared" si="2" ref="L7:L13">M7+N7+O7+P7+Q7+R7</f>
        <v>206400</v>
      </c>
      <c r="M7" s="17">
        <v>0</v>
      </c>
      <c r="N7" s="17">
        <v>0</v>
      </c>
      <c r="O7" s="17">
        <v>206400</v>
      </c>
      <c r="P7" s="15">
        <v>0</v>
      </c>
      <c r="Q7" s="38">
        <v>0</v>
      </c>
      <c r="R7" s="16">
        <v>0</v>
      </c>
      <c r="S7" s="17">
        <v>0</v>
      </c>
      <c r="T7" s="15">
        <v>0</v>
      </c>
      <c r="U7" s="38">
        <v>0</v>
      </c>
      <c r="V7" s="3"/>
    </row>
    <row r="8" spans="1:21" ht="21" customHeight="1">
      <c r="A8" s="12" t="s">
        <v>67</v>
      </c>
      <c r="B8" s="12"/>
      <c r="C8" s="12"/>
      <c r="D8" s="13"/>
      <c r="E8" s="37" t="s">
        <v>68</v>
      </c>
      <c r="F8" s="38">
        <f t="shared" si="0"/>
        <v>5237215</v>
      </c>
      <c r="G8" s="17">
        <f t="shared" si="1"/>
        <v>5030815</v>
      </c>
      <c r="H8" s="17">
        <v>3437329</v>
      </c>
      <c r="I8" s="15">
        <v>593850</v>
      </c>
      <c r="J8" s="16">
        <v>999636</v>
      </c>
      <c r="K8" s="15">
        <v>0</v>
      </c>
      <c r="L8" s="16">
        <f t="shared" si="2"/>
        <v>206400</v>
      </c>
      <c r="M8" s="17">
        <v>0</v>
      </c>
      <c r="N8" s="17">
        <v>0</v>
      </c>
      <c r="O8" s="17">
        <v>206400</v>
      </c>
      <c r="P8" s="15">
        <v>0</v>
      </c>
      <c r="Q8" s="38">
        <v>0</v>
      </c>
      <c r="R8" s="16">
        <v>0</v>
      </c>
      <c r="S8" s="17">
        <v>0</v>
      </c>
      <c r="T8" s="15">
        <v>0</v>
      </c>
      <c r="U8" s="38">
        <v>0</v>
      </c>
    </row>
    <row r="9" spans="1:21" ht="21" customHeight="1">
      <c r="A9" s="12" t="s">
        <v>69</v>
      </c>
      <c r="B9" s="12"/>
      <c r="C9" s="12"/>
      <c r="D9" s="13"/>
      <c r="E9" s="37" t="s">
        <v>70</v>
      </c>
      <c r="F9" s="38">
        <f t="shared" si="0"/>
        <v>5237215</v>
      </c>
      <c r="G9" s="17">
        <f t="shared" si="1"/>
        <v>5030815</v>
      </c>
      <c r="H9" s="17">
        <v>3437329</v>
      </c>
      <c r="I9" s="15">
        <v>593850</v>
      </c>
      <c r="J9" s="16">
        <v>999636</v>
      </c>
      <c r="K9" s="15">
        <v>0</v>
      </c>
      <c r="L9" s="16">
        <f t="shared" si="2"/>
        <v>206400</v>
      </c>
      <c r="M9" s="17">
        <v>0</v>
      </c>
      <c r="N9" s="17">
        <v>0</v>
      </c>
      <c r="O9" s="17">
        <v>206400</v>
      </c>
      <c r="P9" s="15">
        <v>0</v>
      </c>
      <c r="Q9" s="38">
        <v>0</v>
      </c>
      <c r="R9" s="16">
        <v>0</v>
      </c>
      <c r="S9" s="17">
        <v>0</v>
      </c>
      <c r="T9" s="15">
        <v>0</v>
      </c>
      <c r="U9" s="38">
        <v>0</v>
      </c>
    </row>
    <row r="10" spans="1:21" ht="21" customHeight="1">
      <c r="A10" s="12" t="s">
        <v>71</v>
      </c>
      <c r="B10" s="12" t="s">
        <v>72</v>
      </c>
      <c r="C10" s="12" t="s">
        <v>73</v>
      </c>
      <c r="D10" s="13" t="s">
        <v>74</v>
      </c>
      <c r="E10" s="37" t="s">
        <v>75</v>
      </c>
      <c r="F10" s="38">
        <f t="shared" si="0"/>
        <v>619080</v>
      </c>
      <c r="G10" s="17">
        <f t="shared" si="1"/>
        <v>619080</v>
      </c>
      <c r="H10" s="17">
        <v>0</v>
      </c>
      <c r="I10" s="15">
        <v>0</v>
      </c>
      <c r="J10" s="16">
        <v>619080</v>
      </c>
      <c r="K10" s="15">
        <v>0</v>
      </c>
      <c r="L10" s="16">
        <f t="shared" si="2"/>
        <v>0</v>
      </c>
      <c r="M10" s="17">
        <v>0</v>
      </c>
      <c r="N10" s="17">
        <v>0</v>
      </c>
      <c r="O10" s="17">
        <v>0</v>
      </c>
      <c r="P10" s="15">
        <v>0</v>
      </c>
      <c r="Q10" s="38">
        <v>0</v>
      </c>
      <c r="R10" s="16">
        <v>0</v>
      </c>
      <c r="S10" s="17">
        <v>0</v>
      </c>
      <c r="T10" s="15">
        <v>0</v>
      </c>
      <c r="U10" s="38">
        <v>0</v>
      </c>
    </row>
    <row r="11" spans="1:21" ht="21" customHeight="1">
      <c r="A11" s="12" t="s">
        <v>71</v>
      </c>
      <c r="B11" s="12" t="s">
        <v>76</v>
      </c>
      <c r="C11" s="12" t="s">
        <v>74</v>
      </c>
      <c r="D11" s="13" t="s">
        <v>74</v>
      </c>
      <c r="E11" s="37" t="s">
        <v>77</v>
      </c>
      <c r="F11" s="38">
        <f t="shared" si="0"/>
        <v>4417285</v>
      </c>
      <c r="G11" s="17">
        <f t="shared" si="1"/>
        <v>4210885</v>
      </c>
      <c r="H11" s="17">
        <v>3437329</v>
      </c>
      <c r="I11" s="15">
        <v>393000</v>
      </c>
      <c r="J11" s="16">
        <v>380556</v>
      </c>
      <c r="K11" s="15">
        <v>0</v>
      </c>
      <c r="L11" s="16">
        <f t="shared" si="2"/>
        <v>206400</v>
      </c>
      <c r="M11" s="17">
        <v>0</v>
      </c>
      <c r="N11" s="17">
        <v>0</v>
      </c>
      <c r="O11" s="17">
        <v>206400</v>
      </c>
      <c r="P11" s="15">
        <v>0</v>
      </c>
      <c r="Q11" s="38">
        <v>0</v>
      </c>
      <c r="R11" s="16">
        <v>0</v>
      </c>
      <c r="S11" s="17">
        <v>0</v>
      </c>
      <c r="T11" s="15">
        <v>0</v>
      </c>
      <c r="U11" s="38">
        <v>0</v>
      </c>
    </row>
    <row r="12" spans="1:21" ht="21" customHeight="1">
      <c r="A12" s="12" t="s">
        <v>71</v>
      </c>
      <c r="B12" s="12" t="s">
        <v>76</v>
      </c>
      <c r="C12" s="12" t="s">
        <v>74</v>
      </c>
      <c r="D12" s="13" t="s">
        <v>94</v>
      </c>
      <c r="E12" s="37" t="s">
        <v>95</v>
      </c>
      <c r="F12" s="38">
        <f t="shared" si="0"/>
        <v>102850</v>
      </c>
      <c r="G12" s="17">
        <f t="shared" si="1"/>
        <v>102850</v>
      </c>
      <c r="H12" s="17">
        <v>0</v>
      </c>
      <c r="I12" s="15">
        <v>102850</v>
      </c>
      <c r="J12" s="16">
        <v>0</v>
      </c>
      <c r="K12" s="15">
        <v>0</v>
      </c>
      <c r="L12" s="16">
        <f t="shared" si="2"/>
        <v>0</v>
      </c>
      <c r="M12" s="17">
        <v>0</v>
      </c>
      <c r="N12" s="17">
        <v>0</v>
      </c>
      <c r="O12" s="17">
        <v>0</v>
      </c>
      <c r="P12" s="15">
        <v>0</v>
      </c>
      <c r="Q12" s="38">
        <v>0</v>
      </c>
      <c r="R12" s="16">
        <v>0</v>
      </c>
      <c r="S12" s="17">
        <v>0</v>
      </c>
      <c r="T12" s="15">
        <v>0</v>
      </c>
      <c r="U12" s="38">
        <v>0</v>
      </c>
    </row>
    <row r="13" spans="1:21" ht="21" customHeight="1">
      <c r="A13" s="12" t="s">
        <v>71</v>
      </c>
      <c r="B13" s="12" t="s">
        <v>76</v>
      </c>
      <c r="C13" s="12" t="s">
        <v>74</v>
      </c>
      <c r="D13" s="13" t="s">
        <v>96</v>
      </c>
      <c r="E13" s="37" t="s">
        <v>97</v>
      </c>
      <c r="F13" s="38">
        <f t="shared" si="0"/>
        <v>98000</v>
      </c>
      <c r="G13" s="17">
        <f t="shared" si="1"/>
        <v>98000</v>
      </c>
      <c r="H13" s="17">
        <v>0</v>
      </c>
      <c r="I13" s="15">
        <v>98000</v>
      </c>
      <c r="J13" s="16">
        <v>0</v>
      </c>
      <c r="K13" s="15">
        <v>0</v>
      </c>
      <c r="L13" s="16">
        <f t="shared" si="2"/>
        <v>0</v>
      </c>
      <c r="M13" s="17">
        <v>0</v>
      </c>
      <c r="N13" s="17">
        <v>0</v>
      </c>
      <c r="O13" s="17">
        <v>0</v>
      </c>
      <c r="P13" s="15">
        <v>0</v>
      </c>
      <c r="Q13" s="38">
        <v>0</v>
      </c>
      <c r="R13" s="16">
        <v>0</v>
      </c>
      <c r="S13" s="17">
        <v>0</v>
      </c>
      <c r="T13" s="15">
        <v>0</v>
      </c>
      <c r="U13" s="38">
        <v>0</v>
      </c>
    </row>
    <row r="14" spans="1:21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18"/>
      <c r="S14"/>
      <c r="T14"/>
      <c r="U14"/>
    </row>
    <row r="15" spans="1:21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18"/>
      <c r="R15" s="18"/>
      <c r="S15"/>
      <c r="T15"/>
      <c r="U15"/>
    </row>
    <row r="16" spans="1:21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18"/>
      <c r="Q16" s="18"/>
      <c r="R16"/>
      <c r="S16"/>
      <c r="T16"/>
      <c r="U16"/>
    </row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" right="0" top="0.59" bottom="0.59" header="0" footer="0"/>
  <pageSetup fitToHeight="100" fitToWidth="1" horizontalDpi="600" verticalDpi="600" orientation="landscape" paperSize="9" scale="86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G18" sqref="A1:IV16384"/>
    </sheetView>
  </sheetViews>
  <sheetFormatPr defaultColWidth="9.16015625" defaultRowHeight="21" customHeight="1"/>
  <cols>
    <col min="1" max="16384" width="16" style="2" customWidth="1"/>
  </cols>
  <sheetData>
    <row r="1" ht="21" customHeight="1">
      <c r="T1" s="19" t="s">
        <v>98</v>
      </c>
    </row>
    <row r="2" spans="1:20" ht="30.75" customHeight="1">
      <c r="A2" s="33" t="s">
        <v>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1" customHeight="1">
      <c r="A3" s="35" t="s">
        <v>43</v>
      </c>
      <c r="B3" s="3"/>
      <c r="C3" s="3"/>
      <c r="D3" s="3"/>
      <c r="T3" s="19" t="s">
        <v>3</v>
      </c>
    </row>
    <row r="4" spans="1:20" ht="21" customHeight="1">
      <c r="A4" s="4" t="s">
        <v>100</v>
      </c>
      <c r="B4" s="4"/>
      <c r="C4" s="4"/>
      <c r="D4" s="82" t="s">
        <v>101</v>
      </c>
      <c r="E4" s="82" t="s">
        <v>47</v>
      </c>
      <c r="F4" s="6" t="s">
        <v>83</v>
      </c>
      <c r="G4" s="6"/>
      <c r="H4" s="6"/>
      <c r="I4" s="6"/>
      <c r="J4" s="6"/>
      <c r="K4" s="4" t="s">
        <v>84</v>
      </c>
      <c r="L4" s="6"/>
      <c r="M4" s="4"/>
      <c r="N4" s="4"/>
      <c r="O4" s="4"/>
      <c r="P4" s="4"/>
      <c r="Q4" s="4"/>
      <c r="R4" s="82" t="s">
        <v>85</v>
      </c>
      <c r="S4" s="82" t="s">
        <v>86</v>
      </c>
      <c r="T4" s="82" t="s">
        <v>87</v>
      </c>
    </row>
    <row r="5" spans="1:20" ht="42.75" customHeight="1">
      <c r="A5" s="29" t="s">
        <v>56</v>
      </c>
      <c r="B5" s="8" t="s">
        <v>57</v>
      </c>
      <c r="C5" s="9" t="s">
        <v>58</v>
      </c>
      <c r="D5" s="82"/>
      <c r="E5" s="82"/>
      <c r="F5" s="10" t="s">
        <v>59</v>
      </c>
      <c r="G5" s="10" t="s">
        <v>88</v>
      </c>
      <c r="H5" s="10" t="s">
        <v>89</v>
      </c>
      <c r="I5" s="10" t="s">
        <v>102</v>
      </c>
      <c r="J5" s="10" t="s">
        <v>91</v>
      </c>
      <c r="K5" s="7" t="s">
        <v>59</v>
      </c>
      <c r="L5" s="10" t="s">
        <v>88</v>
      </c>
      <c r="M5" s="10" t="s">
        <v>89</v>
      </c>
      <c r="N5" s="10" t="s">
        <v>90</v>
      </c>
      <c r="O5" s="7" t="s">
        <v>92</v>
      </c>
      <c r="P5" s="7" t="s">
        <v>91</v>
      </c>
      <c r="Q5" s="7" t="s">
        <v>93</v>
      </c>
      <c r="R5" s="82"/>
      <c r="S5" s="82"/>
      <c r="T5" s="82"/>
    </row>
    <row r="6" spans="1:20" ht="21" customHeight="1">
      <c r="A6" s="36" t="s">
        <v>66</v>
      </c>
      <c r="B6" s="36" t="s">
        <v>66</v>
      </c>
      <c r="C6" s="11" t="s">
        <v>66</v>
      </c>
      <c r="D6" s="11" t="s">
        <v>66</v>
      </c>
      <c r="E6" s="29">
        <v>1</v>
      </c>
      <c r="F6" s="29">
        <v>2</v>
      </c>
      <c r="G6" s="11">
        <v>3</v>
      </c>
      <c r="H6" s="11">
        <v>4</v>
      </c>
      <c r="I6" s="36">
        <v>5</v>
      </c>
      <c r="J6" s="11">
        <v>6</v>
      </c>
      <c r="K6" s="29">
        <v>7</v>
      </c>
      <c r="L6" s="11">
        <v>8</v>
      </c>
      <c r="M6" s="36">
        <v>9</v>
      </c>
      <c r="N6" s="11">
        <v>10</v>
      </c>
      <c r="O6" s="36">
        <v>11</v>
      </c>
      <c r="P6" s="11">
        <v>12</v>
      </c>
      <c r="Q6" s="36">
        <v>13</v>
      </c>
      <c r="R6" s="11">
        <v>14</v>
      </c>
      <c r="S6" s="36">
        <v>15</v>
      </c>
      <c r="T6" s="11">
        <v>16</v>
      </c>
    </row>
    <row r="7" spans="1:20" ht="21" customHeight="1">
      <c r="A7" s="12"/>
      <c r="B7" s="12"/>
      <c r="C7" s="13"/>
      <c r="D7" s="37" t="s">
        <v>47</v>
      </c>
      <c r="E7" s="38">
        <f aca="true" t="shared" si="0" ref="E7:E15">F7+K7+R7+S7+T7</f>
        <v>5237215</v>
      </c>
      <c r="F7" s="17">
        <f aca="true" t="shared" si="1" ref="F7:F15">G7+H7+I7+J7</f>
        <v>5030815</v>
      </c>
      <c r="G7" s="17">
        <v>3437329</v>
      </c>
      <c r="H7" s="15">
        <v>593850</v>
      </c>
      <c r="I7" s="16">
        <v>999636</v>
      </c>
      <c r="J7" s="15">
        <v>0</v>
      </c>
      <c r="K7" s="16">
        <f aca="true" t="shared" si="2" ref="K7:K15">L7+M7+N7+O7+P7+Q7</f>
        <v>206400</v>
      </c>
      <c r="L7" s="17">
        <v>0</v>
      </c>
      <c r="M7" s="17">
        <v>0</v>
      </c>
      <c r="N7" s="17">
        <v>206400</v>
      </c>
      <c r="O7" s="17">
        <v>0</v>
      </c>
      <c r="P7" s="17">
        <v>0</v>
      </c>
      <c r="Q7" s="17">
        <v>0</v>
      </c>
      <c r="R7" s="15">
        <v>0</v>
      </c>
      <c r="S7" s="16">
        <v>0</v>
      </c>
      <c r="T7" s="15">
        <v>0</v>
      </c>
    </row>
    <row r="8" spans="1:20" ht="21" customHeight="1">
      <c r="A8" s="12" t="s">
        <v>72</v>
      </c>
      <c r="B8" s="12"/>
      <c r="C8" s="13"/>
      <c r="D8" s="37" t="s">
        <v>103</v>
      </c>
      <c r="E8" s="38">
        <f t="shared" si="0"/>
        <v>619080</v>
      </c>
      <c r="F8" s="17">
        <f t="shared" si="1"/>
        <v>619080</v>
      </c>
      <c r="G8" s="17">
        <v>0</v>
      </c>
      <c r="H8" s="15">
        <v>0</v>
      </c>
      <c r="I8" s="16">
        <v>619080</v>
      </c>
      <c r="J8" s="15">
        <v>0</v>
      </c>
      <c r="K8" s="16">
        <f t="shared" si="2"/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5">
        <v>0</v>
      </c>
      <c r="S8" s="16">
        <v>0</v>
      </c>
      <c r="T8" s="15">
        <v>0</v>
      </c>
    </row>
    <row r="9" spans="1:20" ht="21" customHeight="1">
      <c r="A9" s="12"/>
      <c r="B9" s="12" t="s">
        <v>73</v>
      </c>
      <c r="C9" s="13"/>
      <c r="D9" s="37" t="s">
        <v>104</v>
      </c>
      <c r="E9" s="38">
        <f t="shared" si="0"/>
        <v>619080</v>
      </c>
      <c r="F9" s="17">
        <f t="shared" si="1"/>
        <v>619080</v>
      </c>
      <c r="G9" s="17">
        <v>0</v>
      </c>
      <c r="H9" s="15">
        <v>0</v>
      </c>
      <c r="I9" s="16">
        <v>619080</v>
      </c>
      <c r="J9" s="15">
        <v>0</v>
      </c>
      <c r="K9" s="16">
        <f t="shared" si="2"/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5">
        <v>0</v>
      </c>
      <c r="S9" s="16">
        <v>0</v>
      </c>
      <c r="T9" s="15">
        <v>0</v>
      </c>
    </row>
    <row r="10" spans="1:20" ht="21" customHeight="1">
      <c r="A10" s="12" t="s">
        <v>105</v>
      </c>
      <c r="B10" s="12" t="s">
        <v>106</v>
      </c>
      <c r="C10" s="13" t="s">
        <v>74</v>
      </c>
      <c r="D10" s="37" t="s">
        <v>75</v>
      </c>
      <c r="E10" s="38">
        <f t="shared" si="0"/>
        <v>619080</v>
      </c>
      <c r="F10" s="17">
        <f t="shared" si="1"/>
        <v>619080</v>
      </c>
      <c r="G10" s="17">
        <v>0</v>
      </c>
      <c r="H10" s="15">
        <v>0</v>
      </c>
      <c r="I10" s="16">
        <v>619080</v>
      </c>
      <c r="J10" s="15">
        <v>0</v>
      </c>
      <c r="K10" s="16">
        <f t="shared" si="2"/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5">
        <v>0</v>
      </c>
      <c r="S10" s="16">
        <v>0</v>
      </c>
      <c r="T10" s="15">
        <v>0</v>
      </c>
    </row>
    <row r="11" spans="1:20" ht="21" customHeight="1">
      <c r="A11" s="12" t="s">
        <v>76</v>
      </c>
      <c r="B11" s="12"/>
      <c r="C11" s="13"/>
      <c r="D11" s="37" t="s">
        <v>107</v>
      </c>
      <c r="E11" s="38">
        <f t="shared" si="0"/>
        <v>4618135</v>
      </c>
      <c r="F11" s="17">
        <f t="shared" si="1"/>
        <v>4411735</v>
      </c>
      <c r="G11" s="17">
        <v>3437329</v>
      </c>
      <c r="H11" s="15">
        <v>593850</v>
      </c>
      <c r="I11" s="16">
        <v>380556</v>
      </c>
      <c r="J11" s="15">
        <v>0</v>
      </c>
      <c r="K11" s="16">
        <f t="shared" si="2"/>
        <v>206400</v>
      </c>
      <c r="L11" s="17">
        <v>0</v>
      </c>
      <c r="M11" s="17">
        <v>0</v>
      </c>
      <c r="N11" s="17">
        <v>206400</v>
      </c>
      <c r="O11" s="17">
        <v>0</v>
      </c>
      <c r="P11" s="17">
        <v>0</v>
      </c>
      <c r="Q11" s="17">
        <v>0</v>
      </c>
      <c r="R11" s="15">
        <v>0</v>
      </c>
      <c r="S11" s="16">
        <v>0</v>
      </c>
      <c r="T11" s="15">
        <v>0</v>
      </c>
    </row>
    <row r="12" spans="1:20" ht="21" customHeight="1">
      <c r="A12" s="12"/>
      <c r="B12" s="12" t="s">
        <v>74</v>
      </c>
      <c r="C12" s="13"/>
      <c r="D12" s="37" t="s">
        <v>108</v>
      </c>
      <c r="E12" s="38">
        <f t="shared" si="0"/>
        <v>4618135</v>
      </c>
      <c r="F12" s="17">
        <f t="shared" si="1"/>
        <v>4411735</v>
      </c>
      <c r="G12" s="17">
        <v>3437329</v>
      </c>
      <c r="H12" s="15">
        <v>593850</v>
      </c>
      <c r="I12" s="16">
        <v>380556</v>
      </c>
      <c r="J12" s="15">
        <v>0</v>
      </c>
      <c r="K12" s="16">
        <f t="shared" si="2"/>
        <v>206400</v>
      </c>
      <c r="L12" s="17">
        <v>0</v>
      </c>
      <c r="M12" s="17">
        <v>0</v>
      </c>
      <c r="N12" s="17">
        <v>206400</v>
      </c>
      <c r="O12" s="17">
        <v>0</v>
      </c>
      <c r="P12" s="17">
        <v>0</v>
      </c>
      <c r="Q12" s="17">
        <v>0</v>
      </c>
      <c r="R12" s="15">
        <v>0</v>
      </c>
      <c r="S12" s="16">
        <v>0</v>
      </c>
      <c r="T12" s="15">
        <v>0</v>
      </c>
    </row>
    <row r="13" spans="1:20" ht="21" customHeight="1">
      <c r="A13" s="12" t="s">
        <v>109</v>
      </c>
      <c r="B13" s="12" t="s">
        <v>110</v>
      </c>
      <c r="C13" s="13" t="s">
        <v>74</v>
      </c>
      <c r="D13" s="37" t="s">
        <v>77</v>
      </c>
      <c r="E13" s="38">
        <f t="shared" si="0"/>
        <v>4417285</v>
      </c>
      <c r="F13" s="17">
        <f t="shared" si="1"/>
        <v>4210885</v>
      </c>
      <c r="G13" s="17">
        <v>3437329</v>
      </c>
      <c r="H13" s="15">
        <v>393000</v>
      </c>
      <c r="I13" s="16">
        <v>380556</v>
      </c>
      <c r="J13" s="15">
        <v>0</v>
      </c>
      <c r="K13" s="16">
        <f t="shared" si="2"/>
        <v>206400</v>
      </c>
      <c r="L13" s="17">
        <v>0</v>
      </c>
      <c r="M13" s="17">
        <v>0</v>
      </c>
      <c r="N13" s="17">
        <v>206400</v>
      </c>
      <c r="O13" s="17">
        <v>0</v>
      </c>
      <c r="P13" s="17">
        <v>0</v>
      </c>
      <c r="Q13" s="17">
        <v>0</v>
      </c>
      <c r="R13" s="15">
        <v>0</v>
      </c>
      <c r="S13" s="16">
        <v>0</v>
      </c>
      <c r="T13" s="15">
        <v>0</v>
      </c>
    </row>
    <row r="14" spans="1:20" ht="21" customHeight="1">
      <c r="A14" s="12" t="s">
        <v>109</v>
      </c>
      <c r="B14" s="12" t="s">
        <v>110</v>
      </c>
      <c r="C14" s="13" t="s">
        <v>94</v>
      </c>
      <c r="D14" s="37" t="s">
        <v>95</v>
      </c>
      <c r="E14" s="38">
        <f t="shared" si="0"/>
        <v>102850</v>
      </c>
      <c r="F14" s="17">
        <f t="shared" si="1"/>
        <v>102850</v>
      </c>
      <c r="G14" s="17">
        <v>0</v>
      </c>
      <c r="H14" s="15">
        <v>102850</v>
      </c>
      <c r="I14" s="16">
        <v>0</v>
      </c>
      <c r="J14" s="15">
        <v>0</v>
      </c>
      <c r="K14" s="16">
        <f t="shared" si="2"/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5">
        <v>0</v>
      </c>
      <c r="S14" s="16">
        <v>0</v>
      </c>
      <c r="T14" s="15">
        <v>0</v>
      </c>
    </row>
    <row r="15" spans="1:20" ht="21" customHeight="1">
      <c r="A15" s="12" t="s">
        <v>109</v>
      </c>
      <c r="B15" s="12" t="s">
        <v>110</v>
      </c>
      <c r="C15" s="13" t="s">
        <v>96</v>
      </c>
      <c r="D15" s="37" t="s">
        <v>97</v>
      </c>
      <c r="E15" s="38">
        <f t="shared" si="0"/>
        <v>98000</v>
      </c>
      <c r="F15" s="17">
        <f t="shared" si="1"/>
        <v>98000</v>
      </c>
      <c r="G15" s="17">
        <v>0</v>
      </c>
      <c r="H15" s="15">
        <v>98000</v>
      </c>
      <c r="I15" s="16">
        <v>0</v>
      </c>
      <c r="J15" s="15">
        <v>0</v>
      </c>
      <c r="K15" s="16">
        <f t="shared" si="2"/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5">
        <v>0</v>
      </c>
      <c r="S15" s="16">
        <v>0</v>
      </c>
      <c r="T15" s="15">
        <v>0</v>
      </c>
    </row>
    <row r="16" spans="1:20" ht="21" customHeight="1">
      <c r="A16"/>
      <c r="B16"/>
      <c r="C16"/>
      <c r="D16"/>
      <c r="E16"/>
      <c r="F16"/>
      <c r="G16"/>
      <c r="H16"/>
      <c r="I16"/>
      <c r="J16"/>
      <c r="K16" s="18"/>
      <c r="L16"/>
      <c r="M16"/>
      <c r="N16"/>
      <c r="O16"/>
      <c r="P16"/>
      <c r="Q16"/>
      <c r="R16"/>
      <c r="S16"/>
      <c r="T16"/>
    </row>
    <row r="18" ht="21" customHeight="1">
      <c r="E18" s="3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" right="0" top="0.59" bottom="0.59" header="0" footer="0"/>
  <pageSetup fitToHeight="100" fitToWidth="1" horizontalDpi="600" verticalDpi="600" orientation="landscape" paperSize="9" scale="8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E19" sqref="A1:IV16384"/>
    </sheetView>
  </sheetViews>
  <sheetFormatPr defaultColWidth="9.16015625" defaultRowHeight="12.75" customHeight="1"/>
  <cols>
    <col min="1" max="1" width="18.83203125" style="0" customWidth="1"/>
    <col min="2" max="2" width="19.16015625" style="0" customWidth="1"/>
    <col min="3" max="15" width="12.66015625" style="0" customWidth="1"/>
  </cols>
  <sheetData>
    <row r="1" ht="12.75" customHeight="1">
      <c r="O1" s="28" t="s">
        <v>111</v>
      </c>
    </row>
    <row r="2" spans="1:15" ht="29.25" customHeight="1">
      <c r="A2" s="87" t="s">
        <v>112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ht="19.5" customHeight="1">
      <c r="A5" s="21" t="s">
        <v>43</v>
      </c>
      <c r="B5" s="22"/>
      <c r="O5" s="28" t="s">
        <v>3</v>
      </c>
    </row>
    <row r="6" spans="1:15" ht="34.5" customHeight="1">
      <c r="A6" s="88" t="s">
        <v>44</v>
      </c>
      <c r="B6" s="88" t="s">
        <v>113</v>
      </c>
      <c r="C6" s="85" t="s">
        <v>114</v>
      </c>
      <c r="D6" s="85"/>
      <c r="E6" s="88"/>
      <c r="F6" s="85" t="s">
        <v>115</v>
      </c>
      <c r="G6" s="85"/>
      <c r="H6" s="88"/>
      <c r="I6" s="85" t="s">
        <v>116</v>
      </c>
      <c r="J6" s="85"/>
      <c r="K6" s="85"/>
      <c r="L6" s="85"/>
      <c r="M6" s="85"/>
      <c r="N6" s="85"/>
      <c r="O6" s="85"/>
    </row>
    <row r="7" spans="1:15" ht="17.25" customHeight="1">
      <c r="A7" s="85"/>
      <c r="B7" s="89"/>
      <c r="C7" s="89" t="s">
        <v>59</v>
      </c>
      <c r="D7" s="89" t="s">
        <v>48</v>
      </c>
      <c r="E7" s="89" t="s">
        <v>117</v>
      </c>
      <c r="F7" s="89" t="s">
        <v>59</v>
      </c>
      <c r="G7" s="89" t="s">
        <v>48</v>
      </c>
      <c r="H7" s="89" t="s">
        <v>117</v>
      </c>
      <c r="I7" s="89" t="s">
        <v>47</v>
      </c>
      <c r="J7" s="89" t="s">
        <v>118</v>
      </c>
      <c r="K7" s="89"/>
      <c r="L7" s="89"/>
      <c r="M7" s="89" t="s">
        <v>119</v>
      </c>
      <c r="N7" s="89"/>
      <c r="O7" s="89"/>
    </row>
    <row r="8" spans="1:15" ht="13.5" customHeight="1">
      <c r="A8" s="85"/>
      <c r="B8" s="85"/>
      <c r="C8" s="85"/>
      <c r="D8" s="85"/>
      <c r="E8" s="85"/>
      <c r="F8" s="85"/>
      <c r="G8" s="85"/>
      <c r="H8" s="85"/>
      <c r="I8" s="85"/>
      <c r="J8" s="29" t="s">
        <v>59</v>
      </c>
      <c r="K8" s="29" t="s">
        <v>48</v>
      </c>
      <c r="L8" s="29" t="s">
        <v>117</v>
      </c>
      <c r="M8" s="29" t="s">
        <v>59</v>
      </c>
      <c r="N8" s="29" t="s">
        <v>48</v>
      </c>
      <c r="O8" s="29" t="s">
        <v>117</v>
      </c>
    </row>
    <row r="9" spans="1:16" ht="23.25" customHeight="1">
      <c r="A9" s="11" t="s">
        <v>66</v>
      </c>
      <c r="B9" s="11" t="s">
        <v>66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30"/>
    </row>
    <row r="10" spans="1:16" ht="23.25" customHeight="1">
      <c r="A10" s="24"/>
      <c r="B10" s="24" t="s">
        <v>47</v>
      </c>
      <c r="C10" s="25">
        <v>0</v>
      </c>
      <c r="D10" s="25">
        <v>0</v>
      </c>
      <c r="E10" s="25">
        <v>0</v>
      </c>
      <c r="F10" s="25">
        <v>200000</v>
      </c>
      <c r="G10" s="26">
        <v>200000</v>
      </c>
      <c r="H10" s="27"/>
      <c r="I10" s="31">
        <v>198000</v>
      </c>
      <c r="J10" s="31">
        <v>198000</v>
      </c>
      <c r="K10" s="31">
        <v>198000</v>
      </c>
      <c r="L10" s="27"/>
      <c r="M10" s="32">
        <v>0</v>
      </c>
      <c r="N10" s="25">
        <v>0</v>
      </c>
      <c r="O10" s="31">
        <v>0</v>
      </c>
      <c r="P10" s="18"/>
    </row>
    <row r="11" spans="1:16" ht="23.25" customHeight="1">
      <c r="A11" s="24" t="s">
        <v>67</v>
      </c>
      <c r="B11" s="24" t="s">
        <v>68</v>
      </c>
      <c r="C11" s="25">
        <v>0</v>
      </c>
      <c r="D11" s="25">
        <v>0</v>
      </c>
      <c r="E11" s="25">
        <v>0</v>
      </c>
      <c r="F11" s="25">
        <v>200000</v>
      </c>
      <c r="G11" s="26">
        <v>200000</v>
      </c>
      <c r="H11" s="27"/>
      <c r="I11" s="31">
        <v>198000</v>
      </c>
      <c r="J11" s="31">
        <v>198000</v>
      </c>
      <c r="K11" s="31">
        <v>198000</v>
      </c>
      <c r="L11" s="27"/>
      <c r="M11" s="32">
        <v>0</v>
      </c>
      <c r="N11" s="25">
        <v>0</v>
      </c>
      <c r="O11" s="31">
        <v>0</v>
      </c>
      <c r="P11" s="18"/>
    </row>
    <row r="12" spans="1:16" ht="23.25" customHeight="1">
      <c r="A12" s="24" t="s">
        <v>69</v>
      </c>
      <c r="B12" s="24" t="s">
        <v>70</v>
      </c>
      <c r="C12" s="25">
        <v>0</v>
      </c>
      <c r="D12" s="25">
        <v>0</v>
      </c>
      <c r="E12" s="25">
        <v>0</v>
      </c>
      <c r="F12" s="25">
        <v>200000</v>
      </c>
      <c r="G12" s="26">
        <v>200000</v>
      </c>
      <c r="H12" s="27"/>
      <c r="I12" s="31">
        <v>198000</v>
      </c>
      <c r="J12" s="31">
        <v>198000</v>
      </c>
      <c r="K12" s="31">
        <v>198000</v>
      </c>
      <c r="L12" s="27"/>
      <c r="M12" s="32">
        <v>0</v>
      </c>
      <c r="N12" s="25">
        <v>0</v>
      </c>
      <c r="O12" s="31">
        <v>0</v>
      </c>
      <c r="P12" s="18"/>
    </row>
    <row r="13" spans="1:16" ht="23.25" customHeight="1">
      <c r="A13" s="24" t="s">
        <v>120</v>
      </c>
      <c r="B13" s="24" t="s">
        <v>121</v>
      </c>
      <c r="C13" s="25">
        <v>0</v>
      </c>
      <c r="D13" s="25">
        <v>0</v>
      </c>
      <c r="E13" s="25">
        <v>0</v>
      </c>
      <c r="F13" s="25">
        <v>200000</v>
      </c>
      <c r="G13" s="26">
        <v>200000</v>
      </c>
      <c r="H13" s="27"/>
      <c r="I13" s="31">
        <v>198000</v>
      </c>
      <c r="J13" s="31">
        <v>198000</v>
      </c>
      <c r="K13" s="31">
        <v>198000</v>
      </c>
      <c r="L13" s="27"/>
      <c r="M13" s="32">
        <v>0</v>
      </c>
      <c r="N13" s="25">
        <v>0</v>
      </c>
      <c r="O13" s="31">
        <v>0</v>
      </c>
      <c r="P13" s="18"/>
    </row>
    <row r="14" spans="1:16" ht="23.25" customHeight="1">
      <c r="A14" s="24" t="s">
        <v>122</v>
      </c>
      <c r="B14" s="24" t="s">
        <v>123</v>
      </c>
      <c r="C14" s="25">
        <v>0</v>
      </c>
      <c r="D14" s="25">
        <v>0</v>
      </c>
      <c r="E14" s="25">
        <v>0</v>
      </c>
      <c r="F14" s="25">
        <v>200000</v>
      </c>
      <c r="G14" s="26">
        <v>200000</v>
      </c>
      <c r="H14" s="27"/>
      <c r="I14" s="31">
        <v>198000</v>
      </c>
      <c r="J14" s="31">
        <v>198000</v>
      </c>
      <c r="K14" s="31">
        <v>198000</v>
      </c>
      <c r="L14" s="27"/>
      <c r="M14" s="32">
        <v>0</v>
      </c>
      <c r="N14" s="25">
        <v>0</v>
      </c>
      <c r="O14" s="31">
        <v>0</v>
      </c>
      <c r="P14" s="18"/>
    </row>
    <row r="15" spans="1:16" ht="23.25" customHeight="1">
      <c r="A15" s="24" t="s">
        <v>124</v>
      </c>
      <c r="B15" s="24" t="s">
        <v>125</v>
      </c>
      <c r="C15" s="25">
        <v>0</v>
      </c>
      <c r="D15" s="25">
        <v>0</v>
      </c>
      <c r="E15" s="25">
        <v>0</v>
      </c>
      <c r="F15" s="25">
        <v>200000</v>
      </c>
      <c r="G15" s="26">
        <v>200000</v>
      </c>
      <c r="H15" s="27"/>
      <c r="I15" s="31">
        <v>198000</v>
      </c>
      <c r="J15" s="31">
        <v>198000</v>
      </c>
      <c r="K15" s="31">
        <v>198000</v>
      </c>
      <c r="L15" s="27"/>
      <c r="M15" s="32">
        <v>0</v>
      </c>
      <c r="N15" s="25">
        <v>0</v>
      </c>
      <c r="O15" s="31">
        <v>0</v>
      </c>
      <c r="P15" s="18"/>
    </row>
    <row r="16" spans="3:16" ht="23.25" customHeight="1">
      <c r="C16" s="18"/>
      <c r="D16" s="18"/>
      <c r="E16" s="18"/>
      <c r="O16" s="18"/>
      <c r="P16" s="18"/>
    </row>
    <row r="17" spans="14:15" ht="23.25" customHeight="1">
      <c r="N17" s="18"/>
      <c r="O17" s="18"/>
    </row>
    <row r="18" ht="23.25" customHeight="1">
      <c r="M18" s="18"/>
    </row>
    <row r="19" ht="23.25" customHeight="1"/>
    <row r="20" ht="23.25" customHeight="1"/>
    <row r="21" ht="23.25" customHeight="1"/>
    <row r="22" ht="23.25" customHeight="1"/>
    <row r="23" ht="12.75" customHeight="1">
      <c r="M23" s="18"/>
    </row>
    <row r="24" spans="12:13" ht="12.75" customHeight="1">
      <c r="L24" s="18"/>
      <c r="M24" s="18"/>
    </row>
  </sheetData>
  <sheetProtection/>
  <mergeCells count="15">
    <mergeCell ref="I7:I8"/>
    <mergeCell ref="J7:L7"/>
    <mergeCell ref="M7:O7"/>
    <mergeCell ref="A6:A8"/>
    <mergeCell ref="B6:B8"/>
    <mergeCell ref="C7:C8"/>
    <mergeCell ref="D7:D8"/>
    <mergeCell ref="E7:E8"/>
    <mergeCell ref="F7:F8"/>
    <mergeCell ref="G7:G8"/>
    <mergeCell ref="H7:H8"/>
    <mergeCell ref="A2:O2"/>
    <mergeCell ref="C6:E6"/>
    <mergeCell ref="F6:H6"/>
    <mergeCell ref="I6:O6"/>
  </mergeCells>
  <printOptions horizontalCentered="1"/>
  <pageMargins left="0.75" right="0.75" top="1" bottom="1" header="0" footer="0"/>
  <pageSetup fitToHeight="100" fitToWidth="1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tabSelected="1" workbookViewId="0" topLeftCell="D1">
      <selection activeCell="A1" sqref="A1:Q13"/>
    </sheetView>
  </sheetViews>
  <sheetFormatPr defaultColWidth="9.16015625" defaultRowHeight="12.75" customHeight="1"/>
  <cols>
    <col min="1" max="3" width="5.33203125" style="0" customWidth="1"/>
    <col min="4" max="4" width="23" style="0" customWidth="1"/>
    <col min="5" max="5" width="14" style="0" customWidth="1"/>
    <col min="6" max="6" width="13.33203125" style="0" customWidth="1"/>
    <col min="7" max="16" width="12.33203125" style="0" customWidth="1"/>
    <col min="17" max="17" width="11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9" t="s">
        <v>126</v>
      </c>
      <c r="R1" s="2"/>
      <c r="S1" s="2"/>
    </row>
    <row r="2" spans="1:17" s="1" customFormat="1" ht="30.75" customHeight="1">
      <c r="A2" s="90" t="s">
        <v>127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9" ht="21" customHeight="1">
      <c r="A3" s="3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9" t="s">
        <v>3</v>
      </c>
      <c r="R3" s="2"/>
      <c r="S3" s="2"/>
    </row>
    <row r="4" spans="1:19" ht="21" customHeight="1">
      <c r="A4" s="4" t="s">
        <v>100</v>
      </c>
      <c r="B4" s="5"/>
      <c r="C4" s="6"/>
      <c r="D4" s="82" t="s">
        <v>46</v>
      </c>
      <c r="E4" s="82" t="s">
        <v>47</v>
      </c>
      <c r="F4" s="6" t="s">
        <v>83</v>
      </c>
      <c r="G4" s="6"/>
      <c r="H4" s="6"/>
      <c r="I4" s="6"/>
      <c r="J4" s="6"/>
      <c r="K4" s="4" t="s">
        <v>84</v>
      </c>
      <c r="L4" s="4"/>
      <c r="M4" s="4"/>
      <c r="N4" s="4"/>
      <c r="O4" s="4"/>
      <c r="P4" s="4"/>
      <c r="Q4" s="4"/>
      <c r="R4" s="2"/>
      <c r="S4" s="2"/>
    </row>
    <row r="5" spans="1:19" ht="42" customHeight="1">
      <c r="A5" s="8" t="s">
        <v>56</v>
      </c>
      <c r="B5" s="8" t="s">
        <v>57</v>
      </c>
      <c r="C5" s="9" t="s">
        <v>58</v>
      </c>
      <c r="D5" s="82"/>
      <c r="E5" s="82"/>
      <c r="F5" s="10" t="s">
        <v>59</v>
      </c>
      <c r="G5" s="10" t="s">
        <v>88</v>
      </c>
      <c r="H5" s="10" t="s">
        <v>89</v>
      </c>
      <c r="I5" s="10" t="s">
        <v>102</v>
      </c>
      <c r="J5" s="10" t="s">
        <v>91</v>
      </c>
      <c r="K5" s="7" t="s">
        <v>59</v>
      </c>
      <c r="L5" s="10" t="s">
        <v>88</v>
      </c>
      <c r="M5" s="10" t="s">
        <v>89</v>
      </c>
      <c r="N5" s="10" t="s">
        <v>90</v>
      </c>
      <c r="O5" s="7" t="s">
        <v>92</v>
      </c>
      <c r="P5" s="7" t="s">
        <v>91</v>
      </c>
      <c r="Q5" s="7" t="s">
        <v>93</v>
      </c>
      <c r="R5" s="2"/>
      <c r="S5" s="2"/>
    </row>
    <row r="6" spans="1:19" ht="21" customHeight="1">
      <c r="A6" s="11" t="s">
        <v>66</v>
      </c>
      <c r="B6" s="11" t="s">
        <v>66</v>
      </c>
      <c r="C6" s="11" t="s">
        <v>66</v>
      </c>
      <c r="D6" s="11" t="s">
        <v>66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2"/>
      <c r="S6" s="2"/>
    </row>
    <row r="7" spans="1:19" ht="21" customHeight="1">
      <c r="A7" s="12"/>
      <c r="B7" s="12"/>
      <c r="C7" s="13"/>
      <c r="D7" s="14" t="s">
        <v>47</v>
      </c>
      <c r="E7" s="15">
        <f aca="true" t="shared" si="0" ref="E7:E13">F7+K7</f>
        <v>5237215</v>
      </c>
      <c r="F7" s="16">
        <v>5030815</v>
      </c>
      <c r="G7" s="17">
        <v>3437329</v>
      </c>
      <c r="H7" s="15">
        <v>593850</v>
      </c>
      <c r="I7" s="16">
        <v>999636</v>
      </c>
      <c r="J7" s="17">
        <v>0</v>
      </c>
      <c r="K7" s="17">
        <v>206400</v>
      </c>
      <c r="L7" s="17">
        <v>0</v>
      </c>
      <c r="M7" s="17">
        <v>0</v>
      </c>
      <c r="N7" s="17">
        <v>206400</v>
      </c>
      <c r="O7" s="17">
        <v>0</v>
      </c>
      <c r="P7" s="17">
        <v>0</v>
      </c>
      <c r="Q7" s="15">
        <v>0</v>
      </c>
      <c r="R7" s="2"/>
      <c r="S7" s="2"/>
    </row>
    <row r="8" spans="1:19" ht="21" customHeight="1">
      <c r="A8" s="12" t="s">
        <v>67</v>
      </c>
      <c r="B8" s="12"/>
      <c r="C8" s="13"/>
      <c r="D8" s="14" t="s">
        <v>68</v>
      </c>
      <c r="E8" s="15">
        <f t="shared" si="0"/>
        <v>5237215</v>
      </c>
      <c r="F8" s="16">
        <v>5030815</v>
      </c>
      <c r="G8" s="17">
        <v>3437329</v>
      </c>
      <c r="H8" s="15">
        <v>593850</v>
      </c>
      <c r="I8" s="16">
        <v>999636</v>
      </c>
      <c r="J8" s="17">
        <v>0</v>
      </c>
      <c r="K8" s="17">
        <v>206400</v>
      </c>
      <c r="L8" s="17">
        <v>0</v>
      </c>
      <c r="M8" s="17">
        <v>0</v>
      </c>
      <c r="N8" s="17">
        <v>206400</v>
      </c>
      <c r="O8" s="17">
        <v>0</v>
      </c>
      <c r="P8" s="17">
        <v>0</v>
      </c>
      <c r="Q8" s="15">
        <v>0</v>
      </c>
      <c r="R8" s="2"/>
      <c r="S8" s="2"/>
    </row>
    <row r="9" spans="1:19" ht="21" customHeight="1">
      <c r="A9" s="12" t="s">
        <v>69</v>
      </c>
      <c r="B9" s="12"/>
      <c r="C9" s="13"/>
      <c r="D9" s="14" t="s">
        <v>70</v>
      </c>
      <c r="E9" s="15">
        <f t="shared" si="0"/>
        <v>5237215</v>
      </c>
      <c r="F9" s="16">
        <v>5030815</v>
      </c>
      <c r="G9" s="17">
        <v>3437329</v>
      </c>
      <c r="H9" s="15">
        <v>593850</v>
      </c>
      <c r="I9" s="16">
        <v>999636</v>
      </c>
      <c r="J9" s="17">
        <v>0</v>
      </c>
      <c r="K9" s="17">
        <v>206400</v>
      </c>
      <c r="L9" s="17">
        <v>0</v>
      </c>
      <c r="M9" s="17">
        <v>0</v>
      </c>
      <c r="N9" s="17">
        <v>206400</v>
      </c>
      <c r="O9" s="17">
        <v>0</v>
      </c>
      <c r="P9" s="17">
        <v>0</v>
      </c>
      <c r="Q9" s="15">
        <v>0</v>
      </c>
      <c r="R9" s="2"/>
      <c r="S9" s="2"/>
    </row>
    <row r="10" spans="1:19" ht="21" customHeight="1">
      <c r="A10" s="12" t="s">
        <v>128</v>
      </c>
      <c r="B10" s="12" t="s">
        <v>73</v>
      </c>
      <c r="C10" s="13" t="s">
        <v>74</v>
      </c>
      <c r="D10" s="14" t="s">
        <v>75</v>
      </c>
      <c r="E10" s="15">
        <f t="shared" si="0"/>
        <v>619080</v>
      </c>
      <c r="F10" s="16">
        <v>619080</v>
      </c>
      <c r="G10" s="17">
        <v>0</v>
      </c>
      <c r="H10" s="15">
        <v>0</v>
      </c>
      <c r="I10" s="16">
        <v>619080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5">
        <v>0</v>
      </c>
      <c r="R10" s="2"/>
      <c r="S10" s="2"/>
    </row>
    <row r="11" spans="1:19" ht="21" customHeight="1">
      <c r="A11" s="12" t="s">
        <v>120</v>
      </c>
      <c r="B11" s="12" t="s">
        <v>74</v>
      </c>
      <c r="C11" s="13" t="s">
        <v>74</v>
      </c>
      <c r="D11" s="14" t="s">
        <v>77</v>
      </c>
      <c r="E11" s="15">
        <f t="shared" si="0"/>
        <v>4417285</v>
      </c>
      <c r="F11" s="16">
        <v>4210885</v>
      </c>
      <c r="G11" s="17">
        <v>3437329</v>
      </c>
      <c r="H11" s="15">
        <v>393000</v>
      </c>
      <c r="I11" s="16">
        <v>380556</v>
      </c>
      <c r="J11" s="17">
        <v>0</v>
      </c>
      <c r="K11" s="17">
        <v>206400</v>
      </c>
      <c r="L11" s="17">
        <v>0</v>
      </c>
      <c r="M11" s="17">
        <v>0</v>
      </c>
      <c r="N11" s="17">
        <v>206400</v>
      </c>
      <c r="O11" s="17">
        <v>0</v>
      </c>
      <c r="P11" s="17">
        <v>0</v>
      </c>
      <c r="Q11" s="15">
        <v>0</v>
      </c>
      <c r="R11" s="2"/>
      <c r="S11" s="3"/>
    </row>
    <row r="12" spans="1:19" ht="21" customHeight="1">
      <c r="A12" s="12" t="s">
        <v>120</v>
      </c>
      <c r="B12" s="12" t="s">
        <v>74</v>
      </c>
      <c r="C12" s="13" t="s">
        <v>94</v>
      </c>
      <c r="D12" s="14" t="s">
        <v>95</v>
      </c>
      <c r="E12" s="15">
        <f t="shared" si="0"/>
        <v>102850</v>
      </c>
      <c r="F12" s="16">
        <v>102850</v>
      </c>
      <c r="G12" s="17">
        <v>0</v>
      </c>
      <c r="H12" s="15">
        <v>102850</v>
      </c>
      <c r="I12" s="16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5">
        <v>0</v>
      </c>
      <c r="R12" s="2"/>
      <c r="S12" s="2"/>
    </row>
    <row r="13" spans="1:19" ht="21" customHeight="1">
      <c r="A13" s="12" t="s">
        <v>120</v>
      </c>
      <c r="B13" s="12" t="s">
        <v>74</v>
      </c>
      <c r="C13" s="13" t="s">
        <v>96</v>
      </c>
      <c r="D13" s="14" t="s">
        <v>97</v>
      </c>
      <c r="E13" s="15">
        <f t="shared" si="0"/>
        <v>98000</v>
      </c>
      <c r="F13" s="16">
        <v>98000</v>
      </c>
      <c r="G13" s="17">
        <v>0</v>
      </c>
      <c r="H13" s="15">
        <v>98000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5">
        <v>0</v>
      </c>
      <c r="R13" s="2"/>
      <c r="S13" s="2"/>
    </row>
    <row r="14" spans="13:19" ht="21" customHeight="1">
      <c r="M14" s="18"/>
      <c r="R14" s="2"/>
      <c r="S14" s="2"/>
    </row>
    <row r="15" spans="18:19" ht="21" customHeight="1">
      <c r="R15" s="2"/>
      <c r="S15" s="2"/>
    </row>
    <row r="16" spans="18:19" ht="21" customHeight="1">
      <c r="R16" s="2"/>
      <c r="S16" s="2"/>
    </row>
    <row r="17" ht="21" customHeight="1"/>
    <row r="18" ht="21" customHeight="1"/>
    <row r="19" ht="21" customHeight="1"/>
    <row r="20" spans="1:19" ht="21" customHeight="1">
      <c r="A20" s="2"/>
      <c r="B20" s="2"/>
      <c r="C20" s="2"/>
      <c r="D20" s="2"/>
      <c r="E20" s="2"/>
      <c r="F20" s="2"/>
      <c r="G20" s="2"/>
      <c r="H20" s="2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</row>
  </sheetData>
  <sheetProtection/>
  <mergeCells count="3">
    <mergeCell ref="A2:Q2"/>
    <mergeCell ref="D4:D5"/>
    <mergeCell ref="E4:E5"/>
  </mergeCells>
  <printOptions horizontalCentered="1"/>
  <pageMargins left="0.39" right="0.39" top="0.59" bottom="0.59" header="0" footer="0"/>
  <pageSetup fitToHeight="100" fitToWidth="1" orientation="landscape" paperSize="9" scale="8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2016-04-13T02:51:10Z</dcterms:created>
  <dcterms:modified xsi:type="dcterms:W3CDTF">2016-04-29T04:45:41Z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